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86" firstSheet="1" activeTab="3"/>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Sheet1" sheetId="12" r:id="rId12"/>
  </sheets>
  <definedNames>
    <definedName name="_xlnm.Print_Area" localSheetId="1">'g01收入支出决算总表'!$A$1:$F$25</definedName>
    <definedName name="_xlnm.Print_Area" localSheetId="4">'g04财政拨款收入支出决算总表'!$A$1:$H$28</definedName>
    <definedName name="_xlnm.Print_Area" localSheetId="5">'g05一般公共预算财政拨款支出决算表'!$A$2:$AW$49</definedName>
    <definedName name="_xlnm.Print_Area" localSheetId="6">'g06一般公共预算财政拨款基本支出决算表'!$A$2:$F$14</definedName>
    <definedName name="_xlnm.Print_Area" localSheetId="7">'g07一般公共预算项目支出决算表'!$A$1:$D$29</definedName>
    <definedName name="_xlnm.Print_Area" localSheetId="9">'g09政府性基金预算财政拨款支出决算表'!$A$2:$I$17</definedName>
    <definedName name="_xlnm.Print_Area" localSheetId="10">'g10政府性基金“三公”经费支出预算表'!$A$2:$F$24</definedName>
    <definedName name="_xlnm.Print_Area" localSheetId="8">'Z08“三公”经费一般公共预算财政拨款支出决算表'!$A$2:$L$10</definedName>
  </definedNames>
  <calcPr fullCalcOnLoad="1"/>
</workbook>
</file>

<file path=xl/sharedStrings.xml><?xml version="1.0" encoding="utf-8"?>
<sst xmlns="http://schemas.openxmlformats.org/spreadsheetml/2006/main" count="451" uniqueCount="295">
  <si>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</si>
  <si>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</si>
  <si>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</si>
  <si>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</si>
  <si>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</si>
  <si>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</si>
  <si>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</si>
  <si>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</si>
  <si>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</si>
  <si>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</si>
  <si>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</si>
  <si>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</si>
  <si>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</si>
  <si>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</si>
  <si>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</si>
  <si>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</si>
  <si>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</si>
  <si>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</si>
  <si>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</si>
  <si>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</si>
  <si>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</si>
  <si>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</si>
  <si>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</si>
  <si>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</si>
  <si>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</si>
  <si>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</si>
  <si>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</si>
  <si>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</si>
  <si>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</si>
  <si>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</si>
  <si>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</si>
  <si>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</si>
  <si>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</si>
  <si>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</si>
  <si>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</si>
  <si>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</si>
  <si>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</si>
  <si>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</si>
  <si>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</si>
  <si>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</si>
  <si>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</si>
  <si>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</si>
  <si>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</si>
  <si>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</si>
  <si>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</si>
  <si>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</si>
  <si>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</si>
  <si>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</si>
  <si>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</si>
  <si>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</si>
  <si>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</si>
  <si>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</si>
  <si>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</si>
  <si>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</si>
  <si>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</si>
  <si>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</si>
  <si>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</si>
  <si>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</si>
  <si>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</si>
  <si>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</si>
  <si>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</si>
  <si>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</si>
  <si>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</si>
  <si>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</si>
  <si>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</si>
  <si>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</si>
  <si>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</si>
  <si>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</si>
  <si>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</si>
  <si>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</si>
  <si>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</si>
  <si>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</si>
  <si>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</si>
  <si>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</si>
  <si>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</si>
  <si>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</si>
  <si>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</si>
  <si>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</si>
  <si>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</si>
  <si>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</si>
  <si>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</si>
  <si>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</si>
  <si>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</si>
  <si>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</si>
  <si>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</si>
  <si>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</si>
  <si>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</si>
  <si>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</si>
  <si>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</si>
  <si>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</si>
  <si>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</si>
  <si>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</si>
  <si>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</si>
  <si>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</si>
  <si>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</si>
  <si>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</si>
  <si>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</si>
  <si>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</si>
  <si>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</si>
  <si>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</si>
  <si>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</si>
  <si>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</si>
  <si>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</si>
  <si>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</si>
  <si>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t>政府性基金预算财政拨款收入支出决算表</t>
  </si>
  <si>
    <t>注：本表反映部门本年度政府性基金预算财政拨款收入支出及结转和结余情况。</t>
  </si>
  <si>
    <t>一般公共预算财政拨款“三公”经费支出决算表</t>
  </si>
  <si>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</si>
  <si>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</si>
  <si>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</si>
  <si>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</si>
  <si>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</si>
  <si>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</si>
  <si>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</si>
  <si>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</si>
  <si>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</si>
  <si>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</si>
  <si>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</si>
  <si>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</si>
  <si>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</si>
  <si>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</si>
  <si>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</si>
  <si>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单位：万元</t>
  </si>
  <si>
    <t>科目编码</t>
  </si>
  <si>
    <t>金额</t>
  </si>
  <si>
    <t>类</t>
  </si>
  <si>
    <t>款</t>
  </si>
  <si>
    <t>项</t>
  </si>
  <si>
    <t>因公出国（境）费用</t>
  </si>
  <si>
    <t>公务用车购置及运行费</t>
  </si>
  <si>
    <t>公务接待费</t>
  </si>
  <si>
    <t>小计</t>
  </si>
  <si>
    <t>公务用车购置费</t>
  </si>
  <si>
    <t>公务用车运行费</t>
  </si>
  <si>
    <r>
      <t>公开0</t>
    </r>
    <r>
      <rPr>
        <sz val="10"/>
        <color indexed="8"/>
        <rFont val="宋体"/>
        <family val="0"/>
      </rPr>
      <t>9</t>
    </r>
    <r>
      <rPr>
        <sz val="10"/>
        <color indexed="8"/>
        <rFont val="宋体"/>
        <family val="0"/>
      </rPr>
      <t>表</t>
    </r>
  </si>
  <si>
    <r>
      <t>公开10</t>
    </r>
    <r>
      <rPr>
        <sz val="10"/>
        <color indexed="8"/>
        <rFont val="宋体"/>
        <family val="0"/>
      </rPr>
      <t>表</t>
    </r>
  </si>
  <si>
    <t>项    目</t>
  </si>
  <si>
    <t>工资福利支出</t>
  </si>
  <si>
    <t>商品和服务支出</t>
  </si>
  <si>
    <t>对个人和家庭的补助</t>
  </si>
  <si>
    <t>对企事业单位的补贴</t>
  </si>
  <si>
    <t>债务还本支出</t>
  </si>
  <si>
    <t>基本工资</t>
  </si>
  <si>
    <t>津贴补贴</t>
  </si>
  <si>
    <t>奖金</t>
  </si>
  <si>
    <t>办公费</t>
  </si>
  <si>
    <t>离休费</t>
  </si>
  <si>
    <t>退休费</t>
  </si>
  <si>
    <t>企业政策性补贴</t>
  </si>
  <si>
    <t>事业单位补贴</t>
  </si>
  <si>
    <t>办公设备购置</t>
  </si>
  <si>
    <r>
      <t>公开0</t>
    </r>
    <r>
      <rPr>
        <sz val="10"/>
        <color indexed="8"/>
        <rFont val="宋体"/>
        <family val="0"/>
      </rPr>
      <t>8</t>
    </r>
    <r>
      <rPr>
        <sz val="10"/>
        <color indexed="8"/>
        <rFont val="宋体"/>
        <family val="0"/>
      </rPr>
      <t>表</t>
    </r>
  </si>
  <si>
    <t>20**年度决算数</t>
  </si>
  <si>
    <t>政府性基金预算财政拨款“三公”经费支出决算表</t>
  </si>
  <si>
    <r>
      <t>注：</t>
    </r>
    <r>
      <rPr>
        <sz val="12"/>
        <rFont val="宋体"/>
        <family val="0"/>
      </rPr>
      <t>决算数是包括当年政府性基金预算财政拨款和以前年度结转资金安排的实际支出。</t>
    </r>
  </si>
  <si>
    <t>一般公共预算财政拨款项目支出决算表</t>
  </si>
  <si>
    <t>附件2</t>
  </si>
  <si>
    <t>平武县交通运输局</t>
  </si>
  <si>
    <t>2016年部门决算</t>
  </si>
  <si>
    <t>报送日期：     2017年   月   日</t>
  </si>
  <si>
    <t>二十二、债务还本支出</t>
  </si>
  <si>
    <t>八、社会保障和就业支出</t>
  </si>
  <si>
    <t>九、医疗卫生与计划生育支出</t>
  </si>
  <si>
    <t>十三、交通运输支出</t>
  </si>
  <si>
    <t>社会保障和就业支出</t>
  </si>
  <si>
    <t>行政事业单位离退休</t>
  </si>
  <si>
    <t>抚恤</t>
  </si>
  <si>
    <t>残疾人事业</t>
  </si>
  <si>
    <t>医疗卫生与计划生育支出</t>
  </si>
  <si>
    <t>医疗保障</t>
  </si>
  <si>
    <t>交通运输支出</t>
  </si>
  <si>
    <t>公路水路运输</t>
  </si>
  <si>
    <t>成品油价格改革对交通运输的补贴</t>
  </si>
  <si>
    <t>车辆购置税支出</t>
  </si>
  <si>
    <t>地方政府一般债务还本支出</t>
  </si>
  <si>
    <t>部门：平武县交通运输局</t>
  </si>
  <si>
    <t>部门：平武县交通运输局</t>
  </si>
  <si>
    <t>05</t>
  </si>
  <si>
    <t>01</t>
  </si>
  <si>
    <t>08</t>
  </si>
  <si>
    <t>11</t>
  </si>
  <si>
    <t>99</t>
  </si>
  <si>
    <t>05</t>
  </si>
  <si>
    <t xml:space="preserve">  归口管理的行政单位离退休</t>
  </si>
  <si>
    <t xml:space="preserve">  机关事业单位基本养老保险缴费支出</t>
  </si>
  <si>
    <t xml:space="preserve">  其他行政事业单位离退休支出</t>
  </si>
  <si>
    <t xml:space="preserve">  死亡抚恤</t>
  </si>
  <si>
    <t xml:space="preserve">  其他残疾人事业支出</t>
  </si>
  <si>
    <t>09</t>
  </si>
  <si>
    <t xml:space="preserve">  行政单位医疗</t>
  </si>
  <si>
    <t xml:space="preserve">  城乡医疗救助</t>
  </si>
  <si>
    <t xml:space="preserve">  行政运行</t>
  </si>
  <si>
    <t xml:space="preserve">  公路新建</t>
  </si>
  <si>
    <t xml:space="preserve">  公路改建</t>
  </si>
  <si>
    <t xml:space="preserve">  公路养护</t>
  </si>
  <si>
    <t xml:space="preserve">  公路路政管理</t>
  </si>
  <si>
    <t xml:space="preserve">  公路和运输安全</t>
  </si>
  <si>
    <t xml:space="preserve">  公路运输管理</t>
  </si>
  <si>
    <t xml:space="preserve">  航务管理</t>
  </si>
  <si>
    <t xml:space="preserve">  海事管理</t>
  </si>
  <si>
    <t xml:space="preserve">  取消政府还贷二级公路收费专项支出</t>
  </si>
  <si>
    <t xml:space="preserve">  其他公路水路运输支出</t>
  </si>
  <si>
    <t>04</t>
  </si>
  <si>
    <t>06</t>
  </si>
  <si>
    <t>08</t>
  </si>
  <si>
    <t>10</t>
  </si>
  <si>
    <t>12</t>
  </si>
  <si>
    <t>26</t>
  </si>
  <si>
    <t>04</t>
  </si>
  <si>
    <t>02</t>
  </si>
  <si>
    <t xml:space="preserve">  对城市公交的补贴</t>
  </si>
  <si>
    <t xml:space="preserve">  对农村道路客运的补贴</t>
  </si>
  <si>
    <t xml:space="preserve">  成品油价格改革补贴其他支出</t>
  </si>
  <si>
    <t>06</t>
  </si>
  <si>
    <t xml:space="preserve">  车辆购置税用于农村公路建设支出</t>
  </si>
  <si>
    <t xml:space="preserve">  车辆购置税其他支出</t>
  </si>
  <si>
    <t>03</t>
  </si>
  <si>
    <t xml:space="preserve">  地方政府一般债券还本支出</t>
  </si>
  <si>
    <t>其他社会保障缴费</t>
  </si>
  <si>
    <t>机关事业单位基本养老保险缴费</t>
  </si>
  <si>
    <t>其他工资福利支出</t>
  </si>
  <si>
    <t>水费</t>
  </si>
  <si>
    <t>电费</t>
  </si>
  <si>
    <t>邮电费</t>
  </si>
  <si>
    <t>差旅费</t>
  </si>
  <si>
    <t>培训费</t>
  </si>
  <si>
    <t>劳务费</t>
  </si>
  <si>
    <t>工会经费</t>
  </si>
  <si>
    <t>公务用车运行维护费</t>
  </si>
  <si>
    <t>其他商品和服务支出</t>
  </si>
  <si>
    <t>抚恤金</t>
  </si>
  <si>
    <t>生活补助</t>
  </si>
  <si>
    <t>医疗费</t>
  </si>
  <si>
    <t>奖励金</t>
  </si>
  <si>
    <t>公开05表</t>
  </si>
  <si>
    <t>公开06表</t>
  </si>
  <si>
    <t>公开07表</t>
  </si>
  <si>
    <t>2016年度预算数</t>
  </si>
  <si>
    <t>2016年度决算数</t>
  </si>
  <si>
    <r>
      <t>注：2016</t>
    </r>
    <r>
      <rPr>
        <sz val="12"/>
        <rFont val="宋体"/>
        <family val="0"/>
      </rPr>
      <t>年度预算数为“三公”经费年初预算数，决算数是包括当年一般公共预算财政拨款和以前年度结转资金安排的实际支出。</t>
    </r>
  </si>
  <si>
    <t>收入%</t>
  </si>
  <si>
    <r>
      <t>16年收入总计</t>
    </r>
  </si>
  <si>
    <r>
      <t>1</t>
    </r>
    <r>
      <rPr>
        <sz val="12"/>
        <rFont val="宋体"/>
        <family val="0"/>
      </rPr>
      <t>5年收入总计</t>
    </r>
  </si>
  <si>
    <r>
      <t>1</t>
    </r>
    <r>
      <rPr>
        <sz val="12"/>
        <rFont val="宋体"/>
        <family val="0"/>
      </rPr>
      <t>5支出总计</t>
    </r>
  </si>
  <si>
    <r>
      <t>16支出总计</t>
    </r>
  </si>
  <si>
    <t>增加</t>
  </si>
  <si>
    <r>
      <t>1</t>
    </r>
    <r>
      <rPr>
        <sz val="12"/>
        <rFont val="宋体"/>
        <family val="0"/>
      </rPr>
      <t>5年收入计</t>
    </r>
  </si>
  <si>
    <r>
      <t>16年收入计</t>
    </r>
  </si>
  <si>
    <t>占总支出%</t>
  </si>
  <si>
    <t>16年一般财政拨款支</t>
  </si>
  <si>
    <t>15年一般财政拨款支</t>
  </si>
  <si>
    <t>增加%</t>
  </si>
  <si>
    <t>二十二、债务还本支出</t>
  </si>
  <si>
    <t>占支出%</t>
  </si>
  <si>
    <t>交通运输支出</t>
  </si>
  <si>
    <t>债务还本支出</t>
  </si>
  <si>
    <t>转移性支出</t>
  </si>
  <si>
    <t>债务利息支出</t>
  </si>
  <si>
    <t>基本建设支出</t>
  </si>
  <si>
    <t>不同级政府间转移性支出</t>
  </si>
  <si>
    <t>同级政府间转移性支出</t>
  </si>
  <si>
    <t>……</t>
  </si>
  <si>
    <t>国内债务付息</t>
  </si>
  <si>
    <t>国外债务付息</t>
  </si>
  <si>
    <t>国内债务还本</t>
  </si>
  <si>
    <t>国外债务还本</t>
  </si>
  <si>
    <t>房屋建筑物购建</t>
  </si>
  <si>
    <t>专用设备购置</t>
  </si>
  <si>
    <t>工资福利支出</t>
  </si>
  <si>
    <t>商品服务支出</t>
  </si>
  <si>
    <t>对个人家庭补助</t>
  </si>
  <si>
    <t>归口管理的行政单位离退休</t>
  </si>
  <si>
    <t>机关事业单位基本养老保险缴费支出</t>
  </si>
  <si>
    <t>其他行政事业单位离退休支出</t>
  </si>
  <si>
    <t>死亡抚恤</t>
  </si>
  <si>
    <t>其他残疾人事业支出</t>
  </si>
  <si>
    <t>行政单位医疗</t>
  </si>
  <si>
    <t>城乡医疗救助</t>
  </si>
  <si>
    <t>行政运行</t>
  </si>
  <si>
    <t>公路新建</t>
  </si>
  <si>
    <t>公路改建</t>
  </si>
  <si>
    <t>公路养护</t>
  </si>
  <si>
    <t>公路路政管理</t>
  </si>
  <si>
    <t>公路和运输安全</t>
  </si>
  <si>
    <t>公路运输管理</t>
  </si>
  <si>
    <t>航务管理</t>
  </si>
  <si>
    <t>取消政府还贷二级公路收费专项支出</t>
  </si>
  <si>
    <t>海事管理</t>
  </si>
  <si>
    <t>其他公路水路运输支出</t>
  </si>
  <si>
    <t>对城市公交的补贴</t>
  </si>
  <si>
    <t>对农村道路客运的补贴</t>
  </si>
  <si>
    <t>成品油价格改革补贴其他支出</t>
  </si>
  <si>
    <t>车辆购置税用于农村公路建设支出</t>
  </si>
  <si>
    <t>车辆购置税其他支出</t>
  </si>
  <si>
    <t>地方政府一般债券还本支出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</si>
</sst>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0.00"/>
    <numFmt numFmtId="180" formatCode="&quot;\&quot;#,##0.00_);\(&quot;\&quot;#,##0.00\)"/>
    <numFmt numFmtId="181" formatCode="0.0_ "/>
    <numFmt numFmtId="182" formatCode="0_ "/>
    <numFmt numFmtId="183" formatCode="0.00_);[Red]\(0.00\)"/>
    <numFmt numFmtId="184" formatCode="#,##0.000"/>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b/>
      <sz val="10"/>
      <name val="宋体"/>
      <family val="0"/>
    </font>
    <font>
      <sz val="9"/>
      <color indexed="8"/>
      <name val="宋体"/>
      <family val="0"/>
    </font>
    <font>
      <sz val="8"/>
      <color indexed="8"/>
      <name val="宋体"/>
      <family val="0"/>
    </font>
    <font>
      <sz val="10"/>
      <color indexed="8"/>
      <name val="Times New Roman"/>
      <family val="1"/>
    </font>
    <font>
      <b/>
      <sz val="10"/>
      <color indexed="8"/>
      <name val="宋体"/>
      <family val="0"/>
    </font>
    <font>
      <b/>
      <sz val="12"/>
      <name val="宋体"/>
      <family val="0"/>
    </font>
    <font>
      <sz val="18"/>
      <name val="华文中宋"/>
      <family val="0"/>
    </font>
    <font>
      <sz val="14"/>
      <name val="黑体"/>
      <family val="3"/>
    </font>
    <font>
      <sz val="10"/>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9"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1" borderId="5" applyNumberFormat="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6" fillId="29" borderId="0" applyNumberFormat="0" applyBorder="0" applyAlignment="0" applyProtection="0"/>
    <xf numFmtId="0" fontId="57" fillId="21" borderId="8" applyNumberFormat="0" applyAlignment="0" applyProtection="0"/>
    <xf numFmtId="0" fontId="58" fillId="30" borderId="5" applyNumberFormat="0" applyAlignment="0" applyProtection="0"/>
    <xf numFmtId="0" fontId="9" fillId="0" borderId="0">
      <alignment/>
      <protection/>
    </xf>
    <xf numFmtId="0" fontId="1" fillId="31" borderId="9" applyNumberFormat="0" applyFont="0" applyAlignment="0" applyProtection="0"/>
  </cellStyleXfs>
  <cellXfs count="32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2"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2"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2"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2" borderId="10" xfId="0" applyNumberFormat="1" applyFill="1" applyBorder="1" applyAlignment="1">
      <alignment horizontal="left" vertical="center"/>
    </xf>
    <xf numFmtId="176" fontId="0" fillId="32" borderId="11" xfId="0" applyNumberFormat="1" applyFill="1" applyBorder="1" applyAlignment="1">
      <alignment horizontal="left" vertical="center"/>
    </xf>
    <xf numFmtId="0" fontId="0" fillId="0" borderId="0" xfId="0" applyAlignment="1">
      <alignmen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2" borderId="0" xfId="54" applyFont="1" applyFill="1" applyAlignment="1">
      <alignment vertical="center" wrapText="1"/>
      <protection/>
    </xf>
    <xf numFmtId="0" fontId="3" fillId="32" borderId="0" xfId="54" applyFont="1" applyFill="1" applyAlignment="1">
      <alignment horizontal="center" vertical="center" wrapText="1"/>
      <protection/>
    </xf>
    <xf numFmtId="0" fontId="3" fillId="32"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2" borderId="13" xfId="54"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2" borderId="0" xfId="53" applyFont="1" applyFill="1" applyAlignment="1">
      <alignment horizontal="right" vertical="center"/>
      <protection/>
    </xf>
    <xf numFmtId="0" fontId="3" fillId="32" borderId="0" xfId="54" applyFont="1" applyFill="1" applyBorder="1" applyAlignment="1">
      <alignment vertical="center" wrapText="1"/>
      <protection/>
    </xf>
    <xf numFmtId="0" fontId="10" fillId="0" borderId="0" xfId="53" applyFont="1" applyAlignment="1">
      <alignment horizontal="left" vertical="center"/>
      <protection/>
    </xf>
    <xf numFmtId="49" fontId="0" fillId="32" borderId="12" xfId="0" applyNumberFormat="1" applyFill="1" applyBorder="1" applyAlignment="1">
      <alignment horizontal="center" vertical="center"/>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76" fontId="13" fillId="32" borderId="10" xfId="53" applyNumberFormat="1" applyFont="1" applyFill="1" applyBorder="1" applyAlignment="1" quotePrefix="1">
      <alignment horizontal="center" vertical="center"/>
      <protection/>
    </xf>
    <xf numFmtId="176" fontId="13" fillId="0" borderId="17" xfId="53" applyNumberFormat="1" applyFont="1" applyFill="1" applyBorder="1" applyAlignment="1" quotePrefix="1">
      <alignment horizontal="left" vertical="center"/>
      <protection/>
    </xf>
    <xf numFmtId="176" fontId="13" fillId="0" borderId="10" xfId="53" applyNumberFormat="1" applyFont="1" applyFill="1" applyBorder="1" applyAlignment="1">
      <alignment horizontal="right" vertical="center"/>
      <protection/>
    </xf>
    <xf numFmtId="176" fontId="13" fillId="32" borderId="10" xfId="53" applyNumberFormat="1" applyFont="1" applyFill="1" applyBorder="1" applyAlignment="1" quotePrefix="1">
      <alignment horizontal="left" vertical="center"/>
      <protection/>
    </xf>
    <xf numFmtId="0" fontId="13" fillId="32" borderId="10" xfId="53" applyNumberFormat="1" applyFont="1" applyFill="1" applyBorder="1" applyAlignment="1" quotePrefix="1">
      <alignment horizontal="center" vertical="center"/>
      <protection/>
    </xf>
    <xf numFmtId="176" fontId="13" fillId="0" borderId="12" xfId="53" applyNumberFormat="1" applyFont="1" applyFill="1" applyBorder="1" applyAlignment="1">
      <alignment horizontal="right" vertical="center"/>
      <protection/>
    </xf>
    <xf numFmtId="176" fontId="13" fillId="32" borderId="17" xfId="53" applyNumberFormat="1" applyFont="1" applyFill="1" applyBorder="1" applyAlignment="1">
      <alignment horizontal="left" vertical="center"/>
      <protection/>
    </xf>
    <xf numFmtId="176" fontId="13" fillId="32" borderId="17" xfId="53" applyNumberFormat="1" applyFont="1" applyFill="1" applyBorder="1" applyAlignment="1" quotePrefix="1">
      <alignment horizontal="left" vertical="center"/>
      <protection/>
    </xf>
    <xf numFmtId="176" fontId="13" fillId="0" borderId="17" xfId="53" applyNumberFormat="1" applyFont="1" applyFill="1" applyBorder="1" applyAlignment="1">
      <alignment horizontal="left" vertical="center"/>
      <protection/>
    </xf>
    <xf numFmtId="176" fontId="13" fillId="0" borderId="10" xfId="53" applyNumberFormat="1" applyFont="1" applyFill="1" applyBorder="1" applyAlignment="1">
      <alignment horizontal="left" vertical="center"/>
      <protection/>
    </xf>
    <xf numFmtId="176" fontId="13" fillId="0" borderId="15" xfId="53" applyNumberFormat="1" applyFont="1" applyFill="1" applyBorder="1" applyAlignment="1" quotePrefix="1">
      <alignment horizontal="left" vertical="center"/>
      <protection/>
    </xf>
    <xf numFmtId="176" fontId="13" fillId="0" borderId="18" xfId="53" applyNumberFormat="1" applyFont="1" applyFill="1" applyBorder="1" applyAlignment="1">
      <alignment horizontal="center" vertical="center"/>
      <protection/>
    </xf>
    <xf numFmtId="176" fontId="14" fillId="0" borderId="17" xfId="53" applyNumberFormat="1" applyFont="1" applyFill="1" applyBorder="1" applyAlignment="1" quotePrefix="1">
      <alignment horizontal="center" vertical="center"/>
      <protection/>
    </xf>
    <xf numFmtId="176" fontId="14" fillId="0" borderId="15" xfId="53" applyNumberFormat="1" applyFont="1" applyFill="1" applyBorder="1" applyAlignment="1" quotePrefix="1">
      <alignment horizontal="center" vertical="center"/>
      <protection/>
    </xf>
    <xf numFmtId="176" fontId="14" fillId="0" borderId="18" xfId="53" applyNumberFormat="1" applyFont="1" applyFill="1" applyBorder="1" applyAlignment="1" quotePrefix="1">
      <alignment vertical="center"/>
      <protection/>
    </xf>
    <xf numFmtId="176" fontId="13" fillId="0" borderId="15" xfId="53" applyNumberFormat="1" applyFont="1" applyFill="1" applyBorder="1" applyAlignment="1">
      <alignment horizontal="left" vertical="center"/>
      <protection/>
    </xf>
    <xf numFmtId="176" fontId="13" fillId="0" borderId="18" xfId="53" applyNumberFormat="1" applyFont="1" applyFill="1" applyBorder="1" applyAlignment="1" quotePrefix="1">
      <alignment vertical="center"/>
      <protection/>
    </xf>
    <xf numFmtId="176" fontId="13" fillId="0" borderId="19" xfId="53" applyNumberFormat="1" applyFont="1" applyFill="1" applyBorder="1" applyAlignment="1">
      <alignment horizontal="left" vertical="center"/>
      <protection/>
    </xf>
    <xf numFmtId="176" fontId="13" fillId="0" borderId="20" xfId="53" applyNumberFormat="1" applyFont="1" applyFill="1" applyBorder="1" applyAlignment="1">
      <alignment horizontal="right" vertical="center"/>
      <protection/>
    </xf>
    <xf numFmtId="176" fontId="13" fillId="0" borderId="21" xfId="53" applyNumberFormat="1" applyFont="1" applyFill="1" applyBorder="1" applyAlignment="1">
      <alignment horizontal="left" vertical="center"/>
      <protection/>
    </xf>
    <xf numFmtId="176" fontId="13" fillId="0" borderId="22" xfId="53" applyNumberFormat="1" applyFont="1" applyFill="1" applyBorder="1" applyAlignment="1" quotePrefix="1">
      <alignment vertical="center"/>
      <protection/>
    </xf>
    <xf numFmtId="176" fontId="14" fillId="32" borderId="23" xfId="53" applyNumberFormat="1" applyFont="1" applyFill="1" applyBorder="1" applyAlignment="1" quotePrefix="1">
      <alignment horizontal="center" vertical="center"/>
      <protection/>
    </xf>
    <xf numFmtId="176" fontId="13" fillId="0" borderId="11" xfId="53" applyNumberFormat="1" applyFont="1" applyFill="1" applyBorder="1" applyAlignment="1">
      <alignment horizontal="right" vertical="center"/>
      <protection/>
    </xf>
    <xf numFmtId="176" fontId="14" fillId="32" borderId="16" xfId="53" applyNumberFormat="1" applyFont="1" applyFill="1" applyBorder="1" applyAlignment="1" quotePrefix="1">
      <alignment horizontal="center" vertical="center"/>
      <protection/>
    </xf>
    <xf numFmtId="176" fontId="14" fillId="0" borderId="24" xfId="53" applyNumberFormat="1" applyFont="1" applyFill="1" applyBorder="1" applyAlignment="1" quotePrefix="1">
      <alignment vertical="center"/>
      <protection/>
    </xf>
    <xf numFmtId="176" fontId="0" fillId="32" borderId="17" xfId="53" applyNumberFormat="1" applyFont="1" applyFill="1" applyBorder="1" applyAlignment="1" quotePrefix="1">
      <alignment horizontal="center" vertical="center"/>
      <protection/>
    </xf>
    <xf numFmtId="176" fontId="0" fillId="32" borderId="10" xfId="53" applyNumberFormat="1" applyFont="1" applyFill="1" applyBorder="1" applyAlignment="1" quotePrefix="1">
      <alignment horizontal="center" vertical="center"/>
      <protection/>
    </xf>
    <xf numFmtId="176" fontId="0" fillId="32" borderId="10" xfId="53" applyNumberFormat="1" applyFont="1" applyFill="1" applyBorder="1" applyAlignment="1">
      <alignment horizontal="center" vertical="center"/>
      <protection/>
    </xf>
    <xf numFmtId="176" fontId="0" fillId="32" borderId="12" xfId="53" applyNumberFormat="1" applyFont="1" applyFill="1" applyBorder="1" applyAlignment="1">
      <alignment horizontal="center" vertical="center"/>
      <protection/>
    </xf>
    <xf numFmtId="176" fontId="0" fillId="32" borderId="12" xfId="53" applyNumberFormat="1" applyFont="1" applyFill="1" applyBorder="1" applyAlignment="1" quotePrefix="1">
      <alignment horizontal="center" vertical="center"/>
      <protection/>
    </xf>
    <xf numFmtId="176" fontId="3" fillId="32" borderId="10" xfId="53" applyNumberFormat="1" applyFont="1" applyFill="1" applyBorder="1" applyAlignment="1" quotePrefix="1">
      <alignment horizontal="center" vertical="center"/>
      <protection/>
    </xf>
    <xf numFmtId="0" fontId="13" fillId="0" borderId="25" xfId="54" applyFont="1" applyFill="1" applyBorder="1" applyAlignment="1">
      <alignment horizontal="center" vertical="center" wrapText="1"/>
      <protection/>
    </xf>
    <xf numFmtId="0" fontId="13" fillId="0" borderId="17" xfId="54" applyFont="1" applyBorder="1" applyAlignment="1">
      <alignment horizontal="center" vertical="center" wrapText="1"/>
      <protection/>
    </xf>
    <xf numFmtId="0" fontId="13" fillId="0" borderId="10" xfId="54" applyFont="1" applyBorder="1" applyAlignment="1">
      <alignment horizontal="center" vertical="center" wrapText="1"/>
      <protection/>
    </xf>
    <xf numFmtId="0" fontId="13" fillId="0" borderId="12" xfId="54" applyFont="1" applyBorder="1" applyAlignment="1">
      <alignment horizontal="center" vertical="center" wrapText="1"/>
      <protection/>
    </xf>
    <xf numFmtId="0" fontId="13" fillId="0" borderId="26" xfId="54" applyFont="1" applyFill="1" applyBorder="1" applyAlignment="1">
      <alignment vertical="center" wrapText="1"/>
      <protection/>
    </xf>
    <xf numFmtId="0" fontId="13" fillId="0" borderId="11" xfId="54" applyFont="1" applyFill="1" applyBorder="1" applyAlignment="1">
      <alignment vertical="center" wrapText="1"/>
      <protection/>
    </xf>
    <xf numFmtId="176" fontId="13" fillId="0" borderId="17" xfId="53" applyNumberFormat="1" applyFont="1" applyFill="1" applyBorder="1" applyAlignment="1">
      <alignment horizontal="center" vertical="center"/>
      <protection/>
    </xf>
    <xf numFmtId="176" fontId="13" fillId="0" borderId="19" xfId="53" applyNumberFormat="1" applyFont="1" applyFill="1" applyBorder="1" applyAlignment="1">
      <alignment horizontal="center" vertical="center"/>
      <protection/>
    </xf>
    <xf numFmtId="0" fontId="13" fillId="32" borderId="15" xfId="53" applyNumberFormat="1" applyFont="1" applyFill="1" applyBorder="1" applyAlignment="1" quotePrefix="1">
      <alignment horizontal="center" vertical="center"/>
      <protection/>
    </xf>
    <xf numFmtId="0" fontId="13" fillId="32" borderId="27" xfId="53" applyNumberFormat="1" applyFont="1" applyFill="1" applyBorder="1" applyAlignment="1" quotePrefix="1">
      <alignment horizontal="center" vertical="center"/>
      <protection/>
    </xf>
    <xf numFmtId="0" fontId="13" fillId="32" borderId="28" xfId="53" applyNumberFormat="1" applyFont="1" applyFill="1" applyBorder="1" applyAlignment="1" quotePrefix="1">
      <alignment horizontal="center" vertical="center"/>
      <protection/>
    </xf>
    <xf numFmtId="176" fontId="0" fillId="32" borderId="10" xfId="53" applyNumberFormat="1" applyFont="1" applyFill="1" applyBorder="1" applyAlignment="1">
      <alignment horizontal="center" vertical="center"/>
      <protection/>
    </xf>
    <xf numFmtId="49" fontId="0" fillId="32" borderId="10" xfId="53" applyNumberFormat="1" applyFont="1" applyFill="1" applyBorder="1" applyAlignment="1" quotePrefix="1">
      <alignment horizontal="center" vertical="center"/>
      <protection/>
    </xf>
    <xf numFmtId="49" fontId="0" fillId="32" borderId="12" xfId="53" applyNumberFormat="1" applyFont="1" applyFill="1" applyBorder="1" applyAlignment="1" quotePrefix="1">
      <alignment horizontal="center" vertical="center"/>
      <protection/>
    </xf>
    <xf numFmtId="0" fontId="6" fillId="32" borderId="0" xfId="53" applyFont="1" applyFill="1" applyAlignment="1">
      <alignment horizontal="right" vertical="center"/>
      <protection/>
    </xf>
    <xf numFmtId="49" fontId="0" fillId="32" borderId="10" xfId="53" applyNumberFormat="1" applyFont="1" applyFill="1" applyBorder="1" applyAlignment="1">
      <alignment horizontal="center" vertical="center" wrapText="1"/>
      <protection/>
    </xf>
    <xf numFmtId="49" fontId="0" fillId="32" borderId="12" xfId="53" applyNumberFormat="1" applyFont="1" applyFill="1" applyBorder="1" applyAlignment="1">
      <alignment horizontal="center" vertical="center" wrapText="1"/>
      <protection/>
    </xf>
    <xf numFmtId="176" fontId="0" fillId="0" borderId="10" xfId="53" applyNumberFormat="1" applyFont="1" applyFill="1" applyBorder="1" applyAlignment="1">
      <alignment horizontal="left" vertical="center"/>
      <protection/>
    </xf>
    <xf numFmtId="0" fontId="13" fillId="32" borderId="11" xfId="53" applyNumberFormat="1" applyFont="1" applyFill="1" applyBorder="1" applyAlignment="1" quotePrefix="1">
      <alignment horizontal="center" vertical="center"/>
      <protection/>
    </xf>
    <xf numFmtId="1" fontId="15" fillId="0" borderId="0" xfId="0" applyNumberFormat="1" applyFont="1" applyFill="1" applyAlignment="1">
      <alignment/>
    </xf>
    <xf numFmtId="1" fontId="0" fillId="0" borderId="0" xfId="0" applyNumberFormat="1" applyFill="1" applyAlignment="1">
      <alignment/>
    </xf>
    <xf numFmtId="178"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xf numFmtId="0" fontId="2" fillId="0" borderId="0" xfId="0" applyNumberFormat="1" applyFont="1" applyFill="1" applyAlignment="1">
      <alignment/>
    </xf>
    <xf numFmtId="0" fontId="2" fillId="32" borderId="0" xfId="0" applyNumberFormat="1" applyFont="1" applyFill="1" applyAlignment="1">
      <alignment/>
    </xf>
    <xf numFmtId="0" fontId="20" fillId="32" borderId="0" xfId="0" applyNumberFormat="1" applyFont="1" applyFill="1" applyAlignment="1">
      <alignment/>
    </xf>
    <xf numFmtId="0" fontId="2" fillId="0" borderId="29" xfId="0" applyNumberFormat="1" applyFont="1" applyFill="1" applyBorder="1" applyAlignment="1" applyProtection="1">
      <alignment horizontal="left"/>
      <protection/>
    </xf>
    <xf numFmtId="0" fontId="3"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0" fontId="2" fillId="32"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0" fillId="0" borderId="0" xfId="0" applyNumberFormat="1" applyFont="1" applyFill="1" applyAlignment="1">
      <alignment/>
    </xf>
    <xf numFmtId="179" fontId="2" fillId="0" borderId="25" xfId="0" applyNumberFormat="1" applyFont="1" applyFill="1" applyBorder="1" applyAlignment="1" applyProtection="1">
      <alignment vertical="center" wrapText="1"/>
      <protection/>
    </xf>
    <xf numFmtId="0" fontId="20" fillId="32"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30" xfId="0" applyNumberFormat="1" applyFont="1" applyFill="1" applyBorder="1" applyAlignment="1" applyProtection="1">
      <alignment horizontal="centerContinuous" vertical="center"/>
      <protection/>
    </xf>
    <xf numFmtId="0" fontId="2" fillId="0" borderId="29" xfId="0" applyNumberFormat="1" applyFont="1" applyFill="1" applyBorder="1" applyAlignment="1" applyProtection="1">
      <alignment horizontal="centerContinuous" vertical="center"/>
      <protection/>
    </xf>
    <xf numFmtId="0" fontId="2" fillId="0" borderId="3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32" xfId="0" applyNumberFormat="1" applyFont="1" applyFill="1" applyBorder="1" applyAlignment="1" applyProtection="1">
      <alignment horizontal="center" vertical="center" wrapText="1"/>
      <protection/>
    </xf>
    <xf numFmtId="179" fontId="2" fillId="0" borderId="10" xfId="0" applyNumberFormat="1" applyFont="1" applyFill="1" applyBorder="1" applyAlignment="1" applyProtection="1">
      <alignment vertical="center" wrapText="1"/>
      <protection/>
    </xf>
    <xf numFmtId="0" fontId="6" fillId="0" borderId="10" xfId="0" applyNumberFormat="1" applyFont="1" applyFill="1" applyBorder="1" applyAlignment="1">
      <alignment/>
    </xf>
    <xf numFmtId="0" fontId="22" fillId="0" borderId="10" xfId="0" applyNumberFormat="1" applyFont="1" applyFill="1" applyBorder="1" applyAlignment="1">
      <alignment horizontal="centerContinuous" vertical="center"/>
    </xf>
    <xf numFmtId="1" fontId="21" fillId="0" borderId="10" xfId="0" applyNumberFormat="1" applyFont="1" applyFill="1" applyBorder="1" applyAlignment="1">
      <alignment/>
    </xf>
    <xf numFmtId="0" fontId="22" fillId="0" borderId="10" xfId="0" applyNumberFormat="1" applyFont="1" applyFill="1" applyBorder="1" applyAlignment="1">
      <alignment/>
    </xf>
    <xf numFmtId="1" fontId="21" fillId="0" borderId="0" xfId="0" applyNumberFormat="1" applyFont="1" applyFill="1" applyBorder="1" applyAlignment="1">
      <alignment/>
    </xf>
    <xf numFmtId="0" fontId="6" fillId="0" borderId="10" xfId="0" applyNumberFormat="1" applyFont="1" applyFill="1" applyBorder="1" applyAlignment="1">
      <alignment horizontal="centerContinuous" vertical="center"/>
    </xf>
    <xf numFmtId="0" fontId="23"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0" xfId="0" applyNumberFormat="1" applyFont="1" applyFill="1" applyBorder="1" applyAlignment="1">
      <alignment horizontal="centerContinuous" vertical="center"/>
    </xf>
    <xf numFmtId="0" fontId="11" fillId="32" borderId="0" xfId="54" applyFont="1" applyFill="1" applyAlignment="1">
      <alignment horizontal="center" vertical="center" wrapText="1"/>
      <protection/>
    </xf>
    <xf numFmtId="0" fontId="2" fillId="32" borderId="0" xfId="0" applyNumberFormat="1" applyFont="1" applyFill="1" applyAlignment="1">
      <alignment/>
    </xf>
    <xf numFmtId="0" fontId="2" fillId="0" borderId="15" xfId="0" applyNumberFormat="1" applyFont="1" applyFill="1" applyBorder="1" applyAlignment="1">
      <alignment horizontal="centerContinuous" vertical="center"/>
    </xf>
    <xf numFmtId="0" fontId="20" fillId="32" borderId="0" xfId="0" applyNumberFormat="1" applyFont="1" applyFill="1" applyAlignment="1">
      <alignment vertical="center"/>
    </xf>
    <xf numFmtId="1" fontId="0" fillId="0" borderId="10" xfId="0" applyNumberFormat="1" applyFill="1" applyBorder="1" applyAlignment="1">
      <alignment/>
    </xf>
    <xf numFmtId="0" fontId="0" fillId="0" borderId="0" xfId="0" applyAlignment="1">
      <alignment horizontal="left" vertical="center"/>
    </xf>
    <xf numFmtId="0" fontId="26" fillId="0" borderId="0" xfId="54" applyFont="1" applyAlignment="1">
      <alignment vertical="center" wrapText="1"/>
      <protection/>
    </xf>
    <xf numFmtId="176" fontId="14" fillId="0" borderId="10" xfId="53" applyNumberFormat="1" applyFont="1" applyFill="1" applyBorder="1" applyAlignment="1" quotePrefix="1">
      <alignment horizontal="center" vertical="center"/>
      <protection/>
    </xf>
    <xf numFmtId="176" fontId="13" fillId="32" borderId="27" xfId="53" applyNumberFormat="1" applyFont="1" applyFill="1" applyBorder="1" applyAlignment="1" quotePrefix="1">
      <alignment horizontal="center" vertical="center"/>
      <protection/>
    </xf>
    <xf numFmtId="176" fontId="13" fillId="32" borderId="15" xfId="53" applyNumberFormat="1" applyFont="1" applyFill="1" applyBorder="1" applyAlignment="1" quotePrefix="1">
      <alignment horizontal="center" vertical="center"/>
      <protection/>
    </xf>
    <xf numFmtId="176" fontId="13" fillId="0" borderId="10" xfId="53" applyNumberFormat="1" applyFont="1" applyFill="1" applyBorder="1" applyAlignment="1">
      <alignment horizontal="center" vertical="center"/>
      <protection/>
    </xf>
    <xf numFmtId="176" fontId="13" fillId="32" borderId="11" xfId="53" applyNumberFormat="1" applyFont="1" applyFill="1" applyBorder="1" applyAlignment="1" quotePrefix="1">
      <alignment horizontal="center" vertical="center"/>
      <protection/>
    </xf>
    <xf numFmtId="176" fontId="14" fillId="32" borderId="11" xfId="53" applyNumberFormat="1" applyFont="1" applyFill="1" applyBorder="1" applyAlignment="1" quotePrefix="1">
      <alignment horizontal="center" vertical="center"/>
      <protection/>
    </xf>
    <xf numFmtId="0" fontId="6" fillId="0" borderId="10" xfId="0" applyFont="1" applyBorder="1" applyAlignment="1">
      <alignment/>
    </xf>
    <xf numFmtId="0" fontId="6" fillId="0" borderId="10" xfId="0" applyFont="1" applyBorder="1" applyAlignment="1">
      <alignment wrapText="1"/>
    </xf>
    <xf numFmtId="49" fontId="6" fillId="0" borderId="10" xfId="0" applyNumberFormat="1" applyFont="1" applyBorder="1" applyAlignment="1">
      <alignment/>
    </xf>
    <xf numFmtId="183" fontId="2" fillId="0" borderId="20" xfId="0" applyNumberFormat="1" applyFont="1" applyFill="1" applyBorder="1" applyAlignment="1" applyProtection="1">
      <alignment horizontal="center" vertical="center" wrapText="1"/>
      <protection/>
    </xf>
    <xf numFmtId="0" fontId="12" fillId="0" borderId="0" xfId="53" applyFont="1" applyFill="1" applyAlignment="1">
      <alignment horizontal="center" vertical="center"/>
      <protection/>
    </xf>
    <xf numFmtId="0" fontId="3" fillId="0" borderId="0" xfId="53" applyFont="1" applyBorder="1" applyAlignment="1">
      <alignment horizontal="left" vertical="center"/>
      <protection/>
    </xf>
    <xf numFmtId="9" fontId="0" fillId="0" borderId="0" xfId="0" applyNumberFormat="1" applyAlignment="1">
      <alignment horizontal="right" vertical="center" wrapText="1"/>
    </xf>
    <xf numFmtId="4" fontId="3" fillId="0" borderId="0" xfId="53" applyNumberFormat="1" applyFont="1" applyAlignment="1">
      <alignment horizontal="right" vertical="center"/>
      <protection/>
    </xf>
    <xf numFmtId="185" fontId="3" fillId="0" borderId="0" xfId="53" applyNumberFormat="1" applyFont="1" applyAlignment="1">
      <alignment horizontal="right" vertical="center"/>
      <protection/>
    </xf>
    <xf numFmtId="0" fontId="27" fillId="0" borderId="0" xfId="0" applyFont="1" applyAlignment="1">
      <alignment/>
    </xf>
    <xf numFmtId="4" fontId="0" fillId="0" borderId="0" xfId="0" applyNumberFormat="1" applyAlignment="1">
      <alignment horizontal="right" vertical="center"/>
    </xf>
    <xf numFmtId="185" fontId="0" fillId="0" borderId="0" xfId="0" applyNumberFormat="1" applyAlignment="1">
      <alignment horizontal="right" vertical="center"/>
    </xf>
    <xf numFmtId="176" fontId="0" fillId="32" borderId="0" xfId="53" applyNumberFormat="1" applyFont="1" applyFill="1" applyBorder="1" applyAlignment="1" quotePrefix="1">
      <alignment horizontal="center" vertical="center"/>
      <protection/>
    </xf>
    <xf numFmtId="49" fontId="0" fillId="32" borderId="0" xfId="53" applyNumberFormat="1" applyFont="1" applyFill="1" applyBorder="1" applyAlignment="1">
      <alignment horizontal="center" vertical="center" wrapText="1"/>
      <protection/>
    </xf>
    <xf numFmtId="49" fontId="0" fillId="32" borderId="0" xfId="53" applyNumberFormat="1" applyFont="1" applyFill="1" applyBorder="1" applyAlignment="1" quotePrefix="1">
      <alignment horizontal="center" vertical="center"/>
      <protection/>
    </xf>
    <xf numFmtId="176" fontId="13" fillId="0" borderId="0" xfId="53" applyNumberFormat="1" applyFont="1" applyFill="1" applyBorder="1" applyAlignment="1">
      <alignment horizontal="right" vertical="center"/>
      <protection/>
    </xf>
    <xf numFmtId="176" fontId="13" fillId="0" borderId="0" xfId="53" applyNumberFormat="1" applyFont="1" applyFill="1" applyBorder="1" applyAlignment="1">
      <alignment horizontal="center" vertical="center"/>
      <protection/>
    </xf>
    <xf numFmtId="176" fontId="14" fillId="0" borderId="0" xfId="53" applyNumberFormat="1" applyFont="1" applyFill="1" applyBorder="1" applyAlignment="1" quotePrefix="1">
      <alignment vertical="center"/>
      <protection/>
    </xf>
    <xf numFmtId="176" fontId="13" fillId="0" borderId="0" xfId="53" applyNumberFormat="1" applyFont="1" applyFill="1" applyBorder="1" applyAlignment="1" quotePrefix="1">
      <alignment vertical="center"/>
      <protection/>
    </xf>
    <xf numFmtId="0" fontId="3" fillId="0" borderId="10" xfId="53" applyFont="1" applyBorder="1" applyAlignment="1">
      <alignment horizontal="right" vertical="center"/>
      <protection/>
    </xf>
    <xf numFmtId="183" fontId="2" fillId="0" borderId="25" xfId="0" applyNumberFormat="1" applyFont="1" applyFill="1" applyBorder="1" applyAlignment="1" applyProtection="1">
      <alignment horizontal="right" vertical="center"/>
      <protection/>
    </xf>
    <xf numFmtId="0" fontId="0" fillId="0" borderId="10" xfId="54" applyFont="1" applyBorder="1" applyAlignment="1">
      <alignment vertical="center" wrapText="1"/>
      <protection/>
    </xf>
    <xf numFmtId="0" fontId="0" fillId="0" borderId="10" xfId="54" applyFont="1" applyFill="1" applyBorder="1" applyAlignment="1">
      <alignment horizontal="center" vertical="center" wrapText="1"/>
      <protection/>
    </xf>
    <xf numFmtId="176" fontId="0" fillId="32" borderId="0" xfId="0" applyNumberFormat="1" applyFill="1" applyBorder="1" applyAlignment="1">
      <alignment horizontal="left" vertical="center"/>
    </xf>
    <xf numFmtId="176" fontId="0" fillId="0" borderId="0" xfId="0" applyNumberFormat="1" applyFill="1" applyBorder="1" applyAlignment="1">
      <alignment horizontal="right" vertical="center"/>
    </xf>
    <xf numFmtId="190" fontId="0" fillId="0" borderId="10" xfId="54" applyNumberFormat="1" applyFont="1" applyFill="1" applyBorder="1" applyAlignment="1">
      <alignment horizontal="center" vertical="center" wrapText="1"/>
      <protection/>
    </xf>
    <xf numFmtId="0" fontId="12" fillId="0" borderId="0" xfId="53" applyFont="1" applyFill="1" applyAlignment="1">
      <alignment horizontal="center" vertical="center"/>
      <protection/>
    </xf>
    <xf numFmtId="176" fontId="0" fillId="32" borderId="33" xfId="53" applyNumberFormat="1" applyFont="1" applyFill="1" applyBorder="1" applyAlignment="1" quotePrefix="1">
      <alignment horizontal="center" vertical="center"/>
      <protection/>
    </xf>
    <xf numFmtId="176" fontId="0" fillId="32" borderId="34" xfId="53" applyNumberFormat="1" applyFont="1" applyFill="1" applyBorder="1" applyAlignment="1" quotePrefix="1">
      <alignment horizontal="center" vertical="center"/>
      <protection/>
    </xf>
    <xf numFmtId="176" fontId="0" fillId="32" borderId="35" xfId="53" applyNumberFormat="1" applyFont="1" applyFill="1" applyBorder="1" applyAlignment="1" quotePrefix="1">
      <alignment horizontal="center" vertical="center"/>
      <protection/>
    </xf>
    <xf numFmtId="0" fontId="3" fillId="0" borderId="36" xfId="53" applyFont="1" applyBorder="1" applyAlignment="1">
      <alignment horizontal="left" vertical="center" wrapText="1"/>
      <protection/>
    </xf>
    <xf numFmtId="0" fontId="3" fillId="0" borderId="36" xfId="53" applyFont="1" applyBorder="1" applyAlignment="1">
      <alignment horizontal="left" vertical="center"/>
      <protection/>
    </xf>
    <xf numFmtId="182" fontId="0" fillId="32" borderId="37" xfId="0" applyNumberFormat="1" applyFill="1" applyBorder="1" applyAlignment="1">
      <alignment horizontal="left" vertical="center"/>
    </xf>
    <xf numFmtId="182" fontId="0" fillId="32" borderId="38" xfId="0" applyNumberFormat="1" applyFill="1" applyBorder="1" applyAlignment="1">
      <alignment horizontal="left" vertical="center"/>
    </xf>
    <xf numFmtId="176" fontId="0" fillId="32" borderId="39" xfId="0" applyNumberFormat="1" applyFill="1" applyBorder="1" applyAlignment="1" quotePrefix="1">
      <alignment horizontal="center" vertical="center"/>
    </xf>
    <xf numFmtId="176" fontId="0" fillId="32" borderId="29" xfId="0" applyNumberFormat="1" applyFill="1" applyBorder="1" applyAlignment="1" quotePrefix="1">
      <alignment horizontal="center" vertical="center"/>
    </xf>
    <xf numFmtId="176" fontId="0" fillId="32" borderId="40" xfId="0" applyNumberFormat="1" applyFill="1" applyBorder="1" applyAlignment="1" quotePrefix="1">
      <alignment horizontal="center" vertical="center"/>
    </xf>
    <xf numFmtId="176" fontId="0" fillId="32" borderId="41" xfId="0" applyNumberFormat="1" applyFill="1" applyBorder="1" applyAlignment="1" quotePrefix="1">
      <alignment horizontal="center" vertical="center" wrapText="1"/>
    </xf>
    <xf numFmtId="176" fontId="0" fillId="32" borderId="42" xfId="0" applyNumberFormat="1" applyFill="1" applyBorder="1" applyAlignment="1" quotePrefix="1">
      <alignment horizontal="center" vertical="center" wrapText="1"/>
    </xf>
    <xf numFmtId="176" fontId="0" fillId="32" borderId="25"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32" borderId="43" xfId="0" applyNumberFormat="1" applyFill="1" applyBorder="1" applyAlignment="1" quotePrefix="1">
      <alignment horizontal="center" vertical="center" wrapText="1"/>
    </xf>
    <xf numFmtId="176" fontId="0" fillId="32" borderId="44" xfId="0" applyNumberFormat="1" applyFill="1" applyBorder="1" applyAlignment="1" quotePrefix="1">
      <alignment horizontal="center" vertical="center" wrapText="1"/>
    </xf>
    <xf numFmtId="176" fontId="0" fillId="32" borderId="45" xfId="0" applyNumberFormat="1" applyFill="1" applyBorder="1" applyAlignment="1" quotePrefix="1">
      <alignment horizontal="center" vertical="center" wrapText="1"/>
    </xf>
    <xf numFmtId="176" fontId="0" fillId="32" borderId="19" xfId="0" applyNumberFormat="1" applyFont="1" applyFill="1" applyBorder="1" applyAlignment="1">
      <alignment horizontal="center" vertical="center" wrapText="1"/>
    </xf>
    <xf numFmtId="176" fontId="0" fillId="32" borderId="28" xfId="0" applyNumberFormat="1" applyFill="1" applyBorder="1" applyAlignment="1" quotePrefix="1">
      <alignment horizontal="center" vertical="center" wrapText="1"/>
    </xf>
    <xf numFmtId="176" fontId="0" fillId="32" borderId="39" xfId="0" applyNumberFormat="1" applyFill="1" applyBorder="1" applyAlignment="1" quotePrefix="1">
      <alignment horizontal="center" vertical="center" wrapText="1"/>
    </xf>
    <xf numFmtId="176" fontId="0" fillId="32" borderId="29" xfId="0" applyNumberFormat="1" applyFill="1" applyBorder="1" applyAlignment="1" quotePrefix="1">
      <alignment horizontal="center" vertical="center" wrapText="1"/>
    </xf>
    <xf numFmtId="176" fontId="0" fillId="32" borderId="20" xfId="0" applyNumberFormat="1" applyFill="1" applyBorder="1" applyAlignment="1" quotePrefix="1">
      <alignment horizontal="center" vertical="center" wrapText="1"/>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32" borderId="46" xfId="0" applyNumberFormat="1" applyFill="1" applyBorder="1" applyAlignment="1" quotePrefix="1">
      <alignment horizontal="center" vertical="center" wrapText="1"/>
    </xf>
    <xf numFmtId="176" fontId="0" fillId="32" borderId="47"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2" borderId="37" xfId="0" applyNumberFormat="1" applyFill="1" applyBorder="1" applyAlignment="1" quotePrefix="1">
      <alignment horizontal="center" vertical="center"/>
    </xf>
    <xf numFmtId="176" fontId="0" fillId="32" borderId="27" xfId="0" applyNumberFormat="1" applyFill="1" applyBorder="1" applyAlignment="1" quotePrefix="1">
      <alignment horizontal="center" vertical="center"/>
    </xf>
    <xf numFmtId="176" fontId="0" fillId="32" borderId="38" xfId="0" applyNumberFormat="1" applyFill="1" applyBorder="1" applyAlignment="1" quotePrefix="1">
      <alignment horizontal="center" vertical="center"/>
    </xf>
    <xf numFmtId="176" fontId="0" fillId="32" borderId="26" xfId="0" applyNumberFormat="1" applyFill="1" applyBorder="1" applyAlignment="1">
      <alignment horizontal="left" vertical="center"/>
    </xf>
    <xf numFmtId="176" fontId="0" fillId="32" borderId="11" xfId="0" applyNumberFormat="1" applyFill="1" applyBorder="1" applyAlignment="1">
      <alignment horizontal="left" vertical="center"/>
    </xf>
    <xf numFmtId="182" fontId="0" fillId="32" borderId="37" xfId="0" applyNumberFormat="1" applyFill="1" applyBorder="1" applyAlignment="1">
      <alignment horizontal="center" vertical="center"/>
    </xf>
    <xf numFmtId="182" fontId="0" fillId="32" borderId="38" xfId="0" applyNumberFormat="1" applyFill="1" applyBorder="1" applyAlignment="1">
      <alignment horizontal="center" vertical="center"/>
    </xf>
    <xf numFmtId="182" fontId="0" fillId="32" borderId="48" xfId="0" applyNumberFormat="1" applyFill="1" applyBorder="1" applyAlignment="1">
      <alignment horizontal="center" vertical="center"/>
    </xf>
    <xf numFmtId="176" fontId="0" fillId="32" borderId="41" xfId="0" applyNumberFormat="1" applyFont="1" applyFill="1" applyBorder="1" applyAlignment="1" quotePrefix="1">
      <alignment horizontal="center" vertical="center" wrapText="1"/>
    </xf>
    <xf numFmtId="176" fontId="0" fillId="32" borderId="42" xfId="0" applyNumberFormat="1" applyFont="1" applyFill="1" applyBorder="1" applyAlignment="1" quotePrefix="1">
      <alignment horizontal="center" vertical="center" wrapText="1"/>
    </xf>
    <xf numFmtId="176" fontId="0" fillId="32" borderId="25" xfId="0" applyNumberFormat="1" applyFont="1" applyFill="1" applyBorder="1" applyAlignment="1" quotePrefix="1">
      <alignment horizontal="center" vertical="center" wrapText="1"/>
    </xf>
    <xf numFmtId="49" fontId="0" fillId="32" borderId="37" xfId="0" applyNumberFormat="1" applyFill="1" applyBorder="1" applyAlignment="1" quotePrefix="1">
      <alignment horizontal="center" vertical="center"/>
    </xf>
    <xf numFmtId="49" fontId="0" fillId="32" borderId="27" xfId="0" applyNumberFormat="1" applyFill="1" applyBorder="1" applyAlignment="1" quotePrefix="1">
      <alignment horizontal="center" vertical="center"/>
    </xf>
    <xf numFmtId="49" fontId="0" fillId="32" borderId="38" xfId="0" applyNumberFormat="1" applyFill="1" applyBorder="1" applyAlignment="1" quotePrefix="1">
      <alignment horizontal="center" vertical="center"/>
    </xf>
    <xf numFmtId="176" fontId="0" fillId="32" borderId="49"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2" fillId="0" borderId="10" xfId="0" applyNumberFormat="1" applyFont="1" applyFill="1" applyBorder="1" applyAlignment="1" applyProtection="1">
      <alignment horizontal="center" vertical="center" wrapText="1"/>
      <protection/>
    </xf>
    <xf numFmtId="0" fontId="20" fillId="32" borderId="10" xfId="0" applyNumberFormat="1" applyFont="1" applyFill="1" applyBorder="1" applyAlignment="1">
      <alignment horizontal="center" vertical="center" wrapText="1"/>
    </xf>
    <xf numFmtId="0" fontId="0" fillId="0" borderId="0" xfId="54" applyFont="1" applyBorder="1" applyAlignment="1">
      <alignment horizontal="left" vertical="center" wrapText="1"/>
      <protection/>
    </xf>
    <xf numFmtId="0" fontId="6" fillId="0" borderId="15" xfId="0" applyFont="1" applyBorder="1" applyAlignment="1">
      <alignment horizontal="center" wrapText="1"/>
    </xf>
    <xf numFmtId="0" fontId="6" fillId="0" borderId="27" xfId="0" applyFont="1" applyBorder="1" applyAlignment="1">
      <alignment horizontal="center" wrapText="1"/>
    </xf>
    <xf numFmtId="0" fontId="6" fillId="0" borderId="38" xfId="0" applyFont="1" applyBorder="1" applyAlignment="1">
      <alignment horizontal="center" wrapText="1"/>
    </xf>
    <xf numFmtId="0" fontId="2" fillId="0" borderId="25" xfId="0" applyNumberFormat="1" applyFont="1" applyFill="1" applyBorder="1" applyAlignment="1" applyProtection="1">
      <alignment horizontal="center" vertical="center" wrapText="1"/>
      <protection/>
    </xf>
    <xf numFmtId="0" fontId="0" fillId="0" borderId="20" xfId="54" applyFont="1" applyBorder="1" applyAlignment="1">
      <alignment horizontal="center" vertical="center" wrapText="1"/>
      <protection/>
    </xf>
    <xf numFmtId="0" fontId="0" fillId="0" borderId="42" xfId="54" applyFont="1" applyBorder="1" applyAlignment="1">
      <alignment horizontal="center" vertical="center" wrapText="1"/>
      <protection/>
    </xf>
    <xf numFmtId="0" fontId="20" fillId="32" borderId="27" xfId="0" applyNumberFormat="1" applyFont="1" applyFill="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32" borderId="15" xfId="0" applyNumberFormat="1" applyFont="1" applyFill="1" applyBorder="1" applyAlignment="1" applyProtection="1">
      <alignment horizontal="center" vertical="center" wrapText="1"/>
      <protection/>
    </xf>
    <xf numFmtId="0" fontId="2" fillId="32" borderId="27" xfId="0" applyNumberFormat="1" applyFont="1" applyFill="1" applyBorder="1" applyAlignment="1" applyProtection="1">
      <alignment horizontal="center" vertical="center" wrapText="1"/>
      <protection/>
    </xf>
    <xf numFmtId="0" fontId="2" fillId="32" borderId="38" xfId="0" applyNumberFormat="1" applyFont="1" applyFill="1" applyBorder="1" applyAlignment="1" applyProtection="1">
      <alignment horizontal="center" vertical="center" wrapText="1"/>
      <protection/>
    </xf>
    <xf numFmtId="1" fontId="24" fillId="0" borderId="0" xfId="0" applyNumberFormat="1" applyFont="1" applyFill="1" applyAlignment="1">
      <alignment horizontal="left"/>
    </xf>
    <xf numFmtId="0" fontId="25" fillId="32" borderId="0" xfId="54" applyFont="1" applyFill="1" applyAlignment="1">
      <alignment horizontal="center" vertical="center" wrapText="1"/>
      <protection/>
    </xf>
    <xf numFmtId="0" fontId="2" fillId="0" borderId="15"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15" xfId="0" applyNumberFormat="1" applyFont="1" applyFill="1" applyBorder="1" applyAlignment="1" applyProtection="1">
      <alignment horizontal="center" vertical="center" wrapText="1"/>
      <protection/>
    </xf>
    <xf numFmtId="0" fontId="2" fillId="32" borderId="10" xfId="0" applyNumberFormat="1" applyFont="1" applyFill="1" applyBorder="1" applyAlignment="1" applyProtection="1">
      <alignment horizontal="center" vertical="center" wrapText="1"/>
      <protection/>
    </xf>
    <xf numFmtId="0" fontId="0" fillId="0" borderId="10" xfId="54" applyFont="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37"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11" fillId="32" borderId="0" xfId="54" applyFont="1" applyFill="1" applyAlignment="1">
      <alignment horizontal="center" vertical="center" wrapText="1"/>
      <protection/>
    </xf>
    <xf numFmtId="0" fontId="11" fillId="32" borderId="0" xfId="54" applyFont="1" applyFill="1" applyAlignment="1">
      <alignment horizontal="center" vertical="center" wrapText="1"/>
      <protection/>
    </xf>
    <xf numFmtId="0" fontId="0" fillId="0" borderId="33" xfId="54" applyFont="1" applyBorder="1" applyAlignment="1">
      <alignment horizontal="center" vertical="center" wrapText="1"/>
      <protection/>
    </xf>
    <xf numFmtId="0" fontId="0" fillId="0" borderId="34" xfId="54" applyFont="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7" xfId="54" applyFont="1" applyBorder="1" applyAlignment="1">
      <alignment horizontal="center" vertical="center" wrapText="1"/>
      <protection/>
    </xf>
    <xf numFmtId="1" fontId="19" fillId="0" borderId="0" xfId="0" applyNumberFormat="1" applyFont="1" applyFill="1" applyAlignment="1">
      <alignment horizontal="left"/>
    </xf>
    <xf numFmtId="0" fontId="11" fillId="32" borderId="0" xfId="54" applyFont="1" applyFill="1" applyAlignment="1">
      <alignment horizontal="center" vertical="center" wrapText="1"/>
      <protection/>
    </xf>
    <xf numFmtId="0" fontId="2" fillId="0" borderId="10" xfId="0" applyNumberFormat="1" applyFont="1" applyFill="1" applyBorder="1" applyAlignment="1" applyProtection="1">
      <alignment horizontal="center" vertical="center"/>
      <protection/>
    </xf>
    <xf numFmtId="0" fontId="13" fillId="0" borderId="15" xfId="54" applyFont="1" applyFill="1" applyBorder="1" applyAlignment="1">
      <alignment horizontal="center" vertical="center" wrapText="1"/>
      <protection/>
    </xf>
    <xf numFmtId="0" fontId="13" fillId="0" borderId="27" xfId="54" applyFont="1" applyFill="1" applyBorder="1" applyAlignment="1">
      <alignment horizontal="center" vertical="center" wrapText="1"/>
      <protection/>
    </xf>
    <xf numFmtId="0" fontId="13" fillId="0" borderId="38" xfId="54" applyFont="1" applyFill="1" applyBorder="1" applyAlignment="1">
      <alignment horizontal="center" vertical="center" wrapText="1"/>
      <protection/>
    </xf>
    <xf numFmtId="0" fontId="13" fillId="0" borderId="51" xfId="54" applyFont="1" applyFill="1" applyBorder="1" applyAlignment="1">
      <alignment horizontal="center" vertical="center" wrapText="1"/>
      <protection/>
    </xf>
    <xf numFmtId="0" fontId="13" fillId="0" borderId="45" xfId="54" applyFont="1" applyFill="1" applyBorder="1" applyAlignment="1">
      <alignment horizontal="center" vertical="center" wrapText="1"/>
      <protection/>
    </xf>
    <xf numFmtId="0" fontId="0" fillId="0" borderId="36" xfId="54" applyFont="1" applyBorder="1" applyAlignment="1">
      <alignment horizontal="left" vertical="center" wrapText="1"/>
      <protection/>
    </xf>
    <xf numFmtId="0" fontId="0" fillId="0" borderId="36" xfId="54" applyFont="1" applyBorder="1" applyAlignment="1">
      <alignment horizontal="left" vertical="center"/>
      <protection/>
    </xf>
    <xf numFmtId="0" fontId="13" fillId="0" borderId="46" xfId="54" applyFont="1" applyFill="1" applyBorder="1" applyAlignment="1">
      <alignment horizontal="center" vertical="center" wrapText="1"/>
      <protection/>
    </xf>
    <xf numFmtId="0" fontId="13" fillId="0" borderId="47" xfId="54" applyFont="1" applyFill="1" applyBorder="1" applyAlignment="1">
      <alignment horizontal="center" vertical="center" wrapText="1"/>
      <protection/>
    </xf>
    <xf numFmtId="0" fontId="13" fillId="0" borderId="52" xfId="54" applyFont="1" applyFill="1" applyBorder="1" applyAlignment="1">
      <alignment horizontal="center" vertical="center" wrapText="1"/>
      <protection/>
    </xf>
    <xf numFmtId="0" fontId="13" fillId="0" borderId="49" xfId="54" applyFont="1" applyFill="1" applyBorder="1" applyAlignment="1">
      <alignment horizontal="center" vertical="center" wrapText="1"/>
      <protection/>
    </xf>
    <xf numFmtId="0" fontId="13" fillId="0" borderId="53" xfId="54" applyFont="1" applyFill="1" applyBorder="1" applyAlignment="1">
      <alignment horizontal="center" vertical="center" wrapText="1"/>
      <protection/>
    </xf>
    <xf numFmtId="0" fontId="13" fillId="0" borderId="54" xfId="54" applyFont="1" applyFill="1" applyBorder="1" applyAlignment="1">
      <alignment horizontal="center" vertical="center" wrapText="1"/>
      <protection/>
    </xf>
    <xf numFmtId="0" fontId="13" fillId="0" borderId="55" xfId="54" applyFont="1" applyFill="1" applyBorder="1" applyAlignment="1">
      <alignment horizontal="center" vertical="center" wrapText="1"/>
      <protection/>
    </xf>
    <xf numFmtId="0" fontId="13" fillId="0" borderId="20" xfId="54" applyFont="1" applyFill="1" applyBorder="1" applyAlignment="1">
      <alignment horizontal="center" vertical="center" wrapText="1"/>
      <protection/>
    </xf>
    <xf numFmtId="0" fontId="13" fillId="0" borderId="25"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0" fontId="13" fillId="0" borderId="56" xfId="54" applyFont="1" applyFill="1" applyBorder="1" applyAlignment="1">
      <alignment horizontal="center" vertical="center" wrapText="1"/>
      <protection/>
    </xf>
    <xf numFmtId="0" fontId="13" fillId="0" borderId="40"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36" xfId="54" applyFont="1" applyBorder="1" applyAlignment="1">
      <alignment horizontal="left" vertical="center" wrapText="1"/>
      <protection/>
    </xf>
    <xf numFmtId="0" fontId="0" fillId="0" borderId="39"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47"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1" fontId="2" fillId="0" borderId="30" xfId="0" applyNumberFormat="1" applyFont="1" applyFill="1" applyBorder="1" applyAlignment="1" applyProtection="1">
      <alignment horizontal="center" vertical="center"/>
      <protection/>
    </xf>
    <xf numFmtId="1" fontId="2" fillId="0" borderId="21"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wrapText="1"/>
      <protection/>
    </xf>
    <xf numFmtId="1" fontId="2" fillId="0" borderId="25"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wrapText="1"/>
      <protection/>
    </xf>
    <xf numFmtId="176" fontId="0" fillId="32" borderId="50" xfId="0" applyNumberFormat="1" applyFont="1" applyFill="1" applyBorder="1" applyAlignment="1" quotePrefix="1">
      <alignment horizontal="center" vertical="center" wrapText="1"/>
    </xf>
    <xf numFmtId="176" fontId="0" fillId="32" borderId="32" xfId="0" applyNumberFormat="1" applyFont="1" applyFill="1" applyBorder="1" applyAlignment="1" quotePrefix="1">
      <alignment horizontal="center" vertical="center" wrapText="1"/>
    </xf>
    <xf numFmtId="176" fontId="0" fillId="32" borderId="30" xfId="0" applyNumberFormat="1" applyFont="1" applyFill="1" applyBorder="1" applyAlignment="1" quotePrefix="1">
      <alignment horizontal="center" vertical="center" wrapText="1"/>
    </xf>
    <xf numFmtId="49" fontId="0" fillId="32" borderId="15" xfId="0" applyNumberFormat="1" applyFont="1" applyFill="1" applyBorder="1" applyAlignment="1">
      <alignment horizontal="center" vertical="center"/>
    </xf>
    <xf numFmtId="176" fontId="0" fillId="0" borderId="15" xfId="0" applyNumberFormat="1" applyFill="1" applyBorder="1" applyAlignment="1">
      <alignment horizontal="right" vertical="center"/>
    </xf>
    <xf numFmtId="0" fontId="0" fillId="0" borderId="0" xfId="0" applyFont="1" applyBorder="1" applyAlignment="1">
      <alignment horizontal="left" vertical="center"/>
    </xf>
    <xf numFmtId="176" fontId="0" fillId="32" borderId="10" xfId="0" applyNumberFormat="1" applyFont="1" applyFill="1" applyBorder="1" applyAlignment="1">
      <alignment horizontal="center" vertical="center" wrapText="1"/>
    </xf>
    <xf numFmtId="176" fontId="0" fillId="32" borderId="10" xfId="0" applyNumberFormat="1" applyFont="1" applyFill="1" applyBorder="1" applyAlignment="1" quotePrefix="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6.875" defaultRowHeight="14.25"/>
  <cols>
    <col min="1" max="1" width="122.875" style="110" customWidth="1"/>
    <col min="2" max="16384" width="6.875" style="110" customWidth="1"/>
  </cols>
  <sheetData>
    <row r="1" ht="14.25">
      <c r="A1" s="109"/>
    </row>
    <row r="3" ht="63.75" customHeight="1">
      <c r="A3" s="111" t="s">
        <v>157</v>
      </c>
    </row>
    <row r="4" ht="107.25" customHeight="1">
      <c r="A4" s="112" t="s">
        <v>158</v>
      </c>
    </row>
    <row r="5" ht="409.5" customHeight="1" hidden="1">
      <c r="A5" s="113">
        <v>3.637978807091713E-12</v>
      </c>
    </row>
    <row r="6" ht="22.5">
      <c r="A6" s="114"/>
    </row>
    <row r="7" ht="57" customHeight="1">
      <c r="A7" s="114"/>
    </row>
    <row r="8" ht="78" customHeight="1"/>
    <row r="9" ht="82.5" customHeight="1">
      <c r="A9" s="115" t="s">
        <v>159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1" width="8.25390625" style="37" customWidth="1"/>
    <col min="2" max="2" width="4.625" style="37" customWidth="1"/>
    <col min="3" max="3" width="11.00390625" style="37" customWidth="1"/>
    <col min="4" max="9" width="16.625" style="37" customWidth="1"/>
    <col min="10" max="16384" width="9.00390625" style="37" customWidth="1"/>
  </cols>
  <sheetData>
    <row r="1" ht="18.75">
      <c r="A1" s="154" t="s">
        <v>156</v>
      </c>
    </row>
    <row r="2" spans="1:9" s="26" customFormat="1" ht="30" customHeight="1">
      <c r="A2" s="262" t="s">
        <v>104</v>
      </c>
      <c r="B2" s="263"/>
      <c r="C2" s="263"/>
      <c r="D2" s="263"/>
      <c r="E2" s="263"/>
      <c r="F2" s="263"/>
      <c r="G2" s="263"/>
      <c r="H2" s="263"/>
      <c r="I2" s="263"/>
    </row>
    <row r="3" spans="1:9" s="28" customFormat="1" ht="10.5" customHeight="1">
      <c r="A3" s="27"/>
      <c r="B3" s="27"/>
      <c r="C3" s="27"/>
      <c r="I3" s="50" t="s">
        <v>134</v>
      </c>
    </row>
    <row r="4" spans="1:9" s="28" customFormat="1" ht="15" customHeight="1" thickBot="1">
      <c r="A4" s="6" t="s">
        <v>175</v>
      </c>
      <c r="B4" s="27"/>
      <c r="C4" s="27"/>
      <c r="D4" s="38"/>
      <c r="E4" s="38"/>
      <c r="F4" s="38"/>
      <c r="G4" s="38"/>
      <c r="H4" s="51"/>
      <c r="I4" s="104" t="s">
        <v>51</v>
      </c>
    </row>
    <row r="5" spans="1:9" s="29" customFormat="1" ht="20.25" customHeight="1">
      <c r="A5" s="264" t="s">
        <v>49</v>
      </c>
      <c r="B5" s="265"/>
      <c r="C5" s="265"/>
      <c r="D5" s="266" t="s">
        <v>118</v>
      </c>
      <c r="E5" s="308" t="s">
        <v>58</v>
      </c>
      <c r="F5" s="309" t="s">
        <v>62</v>
      </c>
      <c r="G5" s="310"/>
      <c r="H5" s="310"/>
      <c r="I5" s="307" t="s">
        <v>60</v>
      </c>
    </row>
    <row r="6" spans="1:9" s="29" customFormat="1" ht="27" customHeight="1">
      <c r="A6" s="275" t="s">
        <v>113</v>
      </c>
      <c r="B6" s="255"/>
      <c r="C6" s="255" t="s">
        <v>39</v>
      </c>
      <c r="D6" s="267"/>
      <c r="E6" s="270"/>
      <c r="F6" s="311" t="s">
        <v>63</v>
      </c>
      <c r="G6" s="311" t="s">
        <v>61</v>
      </c>
      <c r="H6" s="299" t="s">
        <v>59</v>
      </c>
      <c r="I6" s="273"/>
    </row>
    <row r="7" spans="1:9" s="29" customFormat="1" ht="18" customHeight="1">
      <c r="A7" s="276"/>
      <c r="B7" s="255"/>
      <c r="C7" s="255"/>
      <c r="D7" s="267"/>
      <c r="E7" s="270"/>
      <c r="F7" s="270"/>
      <c r="G7" s="311"/>
      <c r="H7" s="299"/>
      <c r="I7" s="273"/>
    </row>
    <row r="8" spans="1:9" s="29" customFormat="1" ht="22.5" customHeight="1">
      <c r="A8" s="276"/>
      <c r="B8" s="255"/>
      <c r="C8" s="255"/>
      <c r="D8" s="268"/>
      <c r="E8" s="271"/>
      <c r="F8" s="271"/>
      <c r="G8" s="312"/>
      <c r="H8" s="300"/>
      <c r="I8" s="274"/>
    </row>
    <row r="9" spans="1:9" s="29" customFormat="1" ht="22.5" customHeight="1" hidden="1">
      <c r="A9" s="258" t="s">
        <v>40</v>
      </c>
      <c r="B9" s="259"/>
      <c r="C9" s="260"/>
      <c r="D9" s="30">
        <v>1</v>
      </c>
      <c r="E9" s="30">
        <v>2</v>
      </c>
      <c r="F9" s="30">
        <v>3</v>
      </c>
      <c r="G9" s="30">
        <v>4</v>
      </c>
      <c r="H9" s="54">
        <v>5</v>
      </c>
      <c r="I9" s="31">
        <v>6</v>
      </c>
    </row>
    <row r="10" spans="1:9" s="29" customFormat="1" ht="22.5" customHeight="1">
      <c r="A10" s="302" t="s">
        <v>50</v>
      </c>
      <c r="B10" s="303"/>
      <c r="C10" s="304"/>
      <c r="D10" s="43"/>
      <c r="E10" s="43"/>
      <c r="F10" s="43"/>
      <c r="G10" s="43"/>
      <c r="H10" s="55"/>
      <c r="I10" s="44"/>
    </row>
    <row r="11" spans="1:9" s="34" customFormat="1" ht="22.5" customHeight="1">
      <c r="A11" s="276"/>
      <c r="B11" s="255"/>
      <c r="C11" s="32"/>
      <c r="D11" s="45"/>
      <c r="E11" s="45"/>
      <c r="F11" s="45"/>
      <c r="G11" s="46"/>
      <c r="H11" s="56"/>
      <c r="I11" s="47"/>
    </row>
    <row r="12" spans="1:9" s="34" customFormat="1" ht="22.5" customHeight="1">
      <c r="A12" s="276"/>
      <c r="B12" s="255"/>
      <c r="C12" s="33"/>
      <c r="D12" s="45"/>
      <c r="E12" s="45"/>
      <c r="F12" s="45"/>
      <c r="G12" s="45"/>
      <c r="H12" s="57"/>
      <c r="I12" s="47"/>
    </row>
    <row r="13" spans="1:9" s="34" customFormat="1" ht="22.5" customHeight="1">
      <c r="A13" s="276"/>
      <c r="B13" s="255"/>
      <c r="C13" s="32"/>
      <c r="D13" s="45"/>
      <c r="E13" s="45"/>
      <c r="F13" s="45"/>
      <c r="G13" s="45"/>
      <c r="H13" s="57"/>
      <c r="I13" s="47"/>
    </row>
    <row r="14" spans="1:9" s="34" customFormat="1" ht="22.5" customHeight="1">
      <c r="A14" s="276"/>
      <c r="B14" s="255"/>
      <c r="C14" s="33"/>
      <c r="D14" s="45"/>
      <c r="E14" s="45"/>
      <c r="F14" s="45"/>
      <c r="G14" s="45"/>
      <c r="H14" s="57"/>
      <c r="I14" s="47"/>
    </row>
    <row r="15" spans="1:9" s="34" customFormat="1" ht="22.5" customHeight="1">
      <c r="A15" s="276"/>
      <c r="B15" s="255"/>
      <c r="C15" s="33"/>
      <c r="D15" s="45"/>
      <c r="E15" s="45"/>
      <c r="F15" s="45"/>
      <c r="G15" s="45"/>
      <c r="H15" s="57"/>
      <c r="I15" s="47"/>
    </row>
    <row r="16" spans="1:9" s="34" customFormat="1" ht="22.5" customHeight="1" thickBot="1">
      <c r="A16" s="305"/>
      <c r="B16" s="306"/>
      <c r="C16" s="35"/>
      <c r="D16" s="48"/>
      <c r="E16" s="48"/>
      <c r="F16" s="48"/>
      <c r="G16" s="48"/>
      <c r="H16" s="58"/>
      <c r="I16" s="49"/>
    </row>
    <row r="17" spans="1:9" ht="32.25" customHeight="1">
      <c r="A17" s="301" t="s">
        <v>105</v>
      </c>
      <c r="B17" s="286"/>
      <c r="C17" s="286"/>
      <c r="D17" s="286"/>
      <c r="E17" s="286"/>
      <c r="F17" s="286"/>
      <c r="G17" s="286"/>
      <c r="H17" s="286"/>
      <c r="I17" s="286"/>
    </row>
    <row r="18" ht="14.25">
      <c r="A18" s="36"/>
    </row>
    <row r="19" ht="14.25">
      <c r="A19" s="36"/>
    </row>
    <row r="20" ht="14.25">
      <c r="A20" s="36"/>
    </row>
    <row r="21" ht="14.25">
      <c r="A21" s="36"/>
    </row>
  </sheetData>
  <sheetProtection/>
  <mergeCells count="20">
    <mergeCell ref="A2:I2"/>
    <mergeCell ref="A5:C5"/>
    <mergeCell ref="D5:D8"/>
    <mergeCell ref="I5:I8"/>
    <mergeCell ref="A6:B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30"/>
  <sheetViews>
    <sheetView zoomScalePageLayoutView="0" workbookViewId="0" topLeftCell="A1">
      <selection activeCell="E10" sqref="E10"/>
    </sheetView>
  </sheetViews>
  <sheetFormatPr defaultColWidth="6.875" defaultRowHeight="12.75" customHeight="1"/>
  <cols>
    <col min="1" max="6" width="22.625" style="110" customWidth="1"/>
    <col min="7" max="16384" width="6.875" style="110" customWidth="1"/>
  </cols>
  <sheetData>
    <row r="1" ht="22.5" customHeight="1"/>
    <row r="2" spans="1:6" ht="25.5" customHeight="1">
      <c r="A2" s="263" t="s">
        <v>153</v>
      </c>
      <c r="B2" s="263"/>
      <c r="C2" s="263"/>
      <c r="D2" s="263"/>
      <c r="E2" s="263"/>
      <c r="F2" s="263"/>
    </row>
    <row r="3" spans="1:6" ht="19.5" customHeight="1">
      <c r="A3" s="130"/>
      <c r="B3" s="130"/>
      <c r="C3" s="131"/>
      <c r="D3" s="130"/>
      <c r="E3" s="130"/>
      <c r="F3" s="50" t="s">
        <v>135</v>
      </c>
    </row>
    <row r="4" spans="1:6" ht="19.5" customHeight="1">
      <c r="A4" s="132"/>
      <c r="B4" s="132"/>
      <c r="C4" s="132"/>
      <c r="D4" s="132"/>
      <c r="E4" s="132"/>
      <c r="F4" s="120" t="s">
        <v>122</v>
      </c>
    </row>
    <row r="5" spans="1:6" ht="19.5" customHeight="1">
      <c r="A5" s="279" t="s">
        <v>152</v>
      </c>
      <c r="B5" s="279"/>
      <c r="C5" s="279"/>
      <c r="D5" s="279"/>
      <c r="E5" s="279"/>
      <c r="F5" s="279"/>
    </row>
    <row r="6" spans="1:6" ht="19.5" customHeight="1">
      <c r="A6" s="313" t="s">
        <v>33</v>
      </c>
      <c r="B6" s="315" t="s">
        <v>128</v>
      </c>
      <c r="C6" s="133" t="s">
        <v>129</v>
      </c>
      <c r="D6" s="134"/>
      <c r="E6" s="134"/>
      <c r="F6" s="316" t="s">
        <v>130</v>
      </c>
    </row>
    <row r="7" spans="1:6" ht="33.75" customHeight="1">
      <c r="A7" s="314"/>
      <c r="B7" s="244"/>
      <c r="C7" s="135" t="s">
        <v>131</v>
      </c>
      <c r="D7" s="136" t="s">
        <v>132</v>
      </c>
      <c r="E7" s="137" t="s">
        <v>133</v>
      </c>
      <c r="F7" s="317"/>
    </row>
    <row r="8" spans="1:6" ht="19.5" customHeight="1">
      <c r="A8" s="138"/>
      <c r="B8" s="138"/>
      <c r="C8" s="138"/>
      <c r="D8" s="138"/>
      <c r="E8" s="138"/>
      <c r="F8" s="138"/>
    </row>
    <row r="9" spans="1:6" ht="19.5" customHeight="1">
      <c r="A9" s="139"/>
      <c r="B9" s="139"/>
      <c r="C9" s="140"/>
      <c r="D9" s="139"/>
      <c r="E9" s="139"/>
      <c r="F9" s="141"/>
    </row>
    <row r="10" spans="1:6" ht="19.5" customHeight="1">
      <c r="A10" s="139"/>
      <c r="B10" s="139"/>
      <c r="C10" s="140"/>
      <c r="D10" s="142"/>
      <c r="E10" s="142"/>
      <c r="F10" s="141"/>
    </row>
    <row r="11" spans="1:6" ht="19.5" customHeight="1">
      <c r="A11" s="139"/>
      <c r="B11" s="139"/>
      <c r="C11" s="144"/>
      <c r="D11" s="139"/>
      <c r="E11" s="139"/>
      <c r="F11" s="141"/>
    </row>
    <row r="12" spans="1:6" ht="19.5" customHeight="1">
      <c r="A12" s="139"/>
      <c r="B12" s="139"/>
      <c r="C12" s="144"/>
      <c r="D12" s="139"/>
      <c r="E12" s="139"/>
      <c r="F12" s="141"/>
    </row>
    <row r="13" spans="1:6" ht="19.5" customHeight="1">
      <c r="A13" s="139"/>
      <c r="B13" s="139"/>
      <c r="C13" s="140"/>
      <c r="D13" s="139"/>
      <c r="E13" s="139"/>
      <c r="F13" s="141"/>
    </row>
    <row r="14" spans="1:6" ht="19.5" customHeight="1">
      <c r="A14" s="139"/>
      <c r="B14" s="139"/>
      <c r="C14" s="140"/>
      <c r="D14" s="139"/>
      <c r="E14" s="139"/>
      <c r="F14" s="141"/>
    </row>
    <row r="15" spans="1:6" ht="19.5" customHeight="1">
      <c r="A15" s="139"/>
      <c r="B15" s="139"/>
      <c r="C15" s="144"/>
      <c r="D15" s="139"/>
      <c r="E15" s="139"/>
      <c r="F15" s="141"/>
    </row>
    <row r="16" spans="1:6" ht="19.5" customHeight="1">
      <c r="A16" s="139"/>
      <c r="B16" s="139"/>
      <c r="C16" s="144"/>
      <c r="D16" s="139"/>
      <c r="E16" s="139"/>
      <c r="F16" s="141"/>
    </row>
    <row r="17" spans="1:6" ht="19.5" customHeight="1">
      <c r="A17" s="139"/>
      <c r="B17" s="139"/>
      <c r="C17" s="140"/>
      <c r="D17" s="139"/>
      <c r="E17" s="139"/>
      <c r="F17" s="141"/>
    </row>
    <row r="18" spans="1:6" ht="19.5" customHeight="1">
      <c r="A18" s="139"/>
      <c r="B18" s="139"/>
      <c r="C18" s="140"/>
      <c r="D18" s="139"/>
      <c r="E18" s="139"/>
      <c r="F18" s="141"/>
    </row>
    <row r="19" spans="1:6" ht="19.5" customHeight="1">
      <c r="A19" s="139"/>
      <c r="B19" s="139"/>
      <c r="C19" s="145"/>
      <c r="D19" s="139"/>
      <c r="E19" s="139"/>
      <c r="F19" s="141"/>
    </row>
    <row r="20" spans="1:6" ht="19.5" customHeight="1">
      <c r="A20" s="139"/>
      <c r="B20" s="139"/>
      <c r="C20" s="144"/>
      <c r="D20" s="139"/>
      <c r="E20" s="139"/>
      <c r="F20" s="141"/>
    </row>
    <row r="21" spans="1:6" ht="19.5" customHeight="1">
      <c r="A21" s="144"/>
      <c r="B21" s="144"/>
      <c r="C21" s="144"/>
      <c r="D21" s="139"/>
      <c r="E21" s="139"/>
      <c r="F21" s="141"/>
    </row>
    <row r="22" spans="1:6" ht="19.5" customHeight="1">
      <c r="A22" s="141"/>
      <c r="B22" s="141"/>
      <c r="C22" s="146"/>
      <c r="D22" s="141"/>
      <c r="E22" s="141"/>
      <c r="F22" s="141"/>
    </row>
    <row r="23" spans="1:6" ht="19.5" customHeight="1" thickBot="1">
      <c r="A23" s="141"/>
      <c r="B23" s="141"/>
      <c r="C23" s="146"/>
      <c r="D23" s="141"/>
      <c r="E23" s="141"/>
      <c r="F23" s="141"/>
    </row>
    <row r="24" spans="1:6" s="37" customFormat="1" ht="45" customHeight="1">
      <c r="A24" s="285" t="s">
        <v>154</v>
      </c>
      <c r="B24" s="286"/>
      <c r="C24" s="286"/>
      <c r="D24" s="286"/>
      <c r="E24" s="286"/>
      <c r="F24" s="286"/>
    </row>
    <row r="25" spans="1:6" ht="19.5" customHeight="1">
      <c r="A25" s="143"/>
      <c r="B25" s="143"/>
      <c r="C25" s="147"/>
      <c r="D25" s="143"/>
      <c r="E25" s="143"/>
      <c r="F25" s="143"/>
    </row>
    <row r="26" spans="1:6" ht="19.5" customHeight="1">
      <c r="A26" s="143"/>
      <c r="B26" s="143"/>
      <c r="C26" s="147"/>
      <c r="D26" s="143"/>
      <c r="E26" s="143"/>
      <c r="F26" s="143"/>
    </row>
    <row r="27" spans="1:6" ht="19.5" customHeight="1">
      <c r="A27" s="143"/>
      <c r="B27" s="143"/>
      <c r="C27" s="147"/>
      <c r="D27" s="143"/>
      <c r="E27" s="143"/>
      <c r="F27" s="143"/>
    </row>
    <row r="28" spans="1:6" ht="19.5" customHeight="1">
      <c r="A28" s="143"/>
      <c r="B28" s="143"/>
      <c r="C28" s="147"/>
      <c r="D28" s="143"/>
      <c r="E28" s="143"/>
      <c r="F28" s="143"/>
    </row>
    <row r="29" spans="1:6" ht="19.5" customHeight="1">
      <c r="A29" s="143"/>
      <c r="B29" s="143"/>
      <c r="C29" s="147"/>
      <c r="D29" s="143"/>
      <c r="E29" s="143"/>
      <c r="F29" s="143"/>
    </row>
    <row r="30" spans="1:6" ht="19.5" customHeight="1">
      <c r="A30" s="143"/>
      <c r="B30" s="143"/>
      <c r="C30" s="147"/>
      <c r="D30" s="143"/>
      <c r="E30" s="143"/>
      <c r="F30" s="143"/>
    </row>
  </sheetData>
  <sheetProtection/>
  <mergeCells count="6">
    <mergeCell ref="A2:F2"/>
    <mergeCell ref="A24:F24"/>
    <mergeCell ref="A5:F5"/>
    <mergeCell ref="A6:A7"/>
    <mergeCell ref="B6:B7"/>
    <mergeCell ref="F6:F7"/>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D25" sqref="D25"/>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5"/>
  <sheetViews>
    <sheetView zoomScaleSheetLayoutView="100" zoomScalePageLayoutView="0" workbookViewId="0" topLeftCell="A14">
      <selection activeCell="D16" sqref="D16"/>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ht="14.25">
      <c r="A1" s="52"/>
    </row>
    <row r="2" spans="1:8" s="2" customFormat="1" ht="18" customHeight="1">
      <c r="A2" s="187" t="s">
        <v>82</v>
      </c>
      <c r="B2" s="187"/>
      <c r="C2" s="187"/>
      <c r="D2" s="187"/>
      <c r="E2" s="187"/>
      <c r="F2" s="187"/>
      <c r="G2" s="1"/>
      <c r="H2" s="1"/>
    </row>
    <row r="3" spans="1:6" ht="9.75" customHeight="1">
      <c r="A3" s="3"/>
      <c r="B3" s="3"/>
      <c r="C3" s="3"/>
      <c r="D3" s="3"/>
      <c r="E3" s="3"/>
      <c r="F3" s="50" t="s">
        <v>53</v>
      </c>
    </row>
    <row r="4" spans="1:6" ht="15" customHeight="1" thickBot="1">
      <c r="A4" s="6" t="s">
        <v>175</v>
      </c>
      <c r="B4" s="3"/>
      <c r="C4" s="3"/>
      <c r="D4" s="3"/>
      <c r="E4" s="3"/>
      <c r="F4" s="50" t="s">
        <v>52</v>
      </c>
    </row>
    <row r="5" spans="1:8" s="8" customFormat="1" ht="21.75" customHeight="1">
      <c r="A5" s="188" t="s">
        <v>0</v>
      </c>
      <c r="B5" s="189"/>
      <c r="C5" s="189"/>
      <c r="D5" s="189" t="s">
        <v>1</v>
      </c>
      <c r="E5" s="189"/>
      <c r="F5" s="190"/>
      <c r="G5" s="7"/>
      <c r="H5" s="7"/>
    </row>
    <row r="6" spans="1:8" s="8" customFormat="1" ht="21.75" customHeight="1">
      <c r="A6" s="84" t="s">
        <v>2</v>
      </c>
      <c r="B6" s="89" t="s">
        <v>3</v>
      </c>
      <c r="C6" s="86" t="s">
        <v>4</v>
      </c>
      <c r="D6" s="85" t="s">
        <v>2</v>
      </c>
      <c r="E6" s="89" t="s">
        <v>3</v>
      </c>
      <c r="F6" s="87" t="s">
        <v>4</v>
      </c>
      <c r="G6" s="7"/>
      <c r="H6" s="7"/>
    </row>
    <row r="7" spans="1:8" s="8" customFormat="1" ht="21.75" customHeight="1" hidden="1">
      <c r="A7" s="84" t="s">
        <v>5</v>
      </c>
      <c r="B7" s="86"/>
      <c r="C7" s="85" t="s">
        <v>6</v>
      </c>
      <c r="D7" s="85" t="s">
        <v>5</v>
      </c>
      <c r="E7" s="86"/>
      <c r="F7" s="88" t="s">
        <v>7</v>
      </c>
      <c r="G7" s="7"/>
      <c r="H7" s="7"/>
    </row>
    <row r="8" spans="1:8" s="8" customFormat="1" ht="21.75" customHeight="1">
      <c r="A8" s="60" t="s">
        <v>65</v>
      </c>
      <c r="B8" s="59" t="s">
        <v>6</v>
      </c>
      <c r="C8" s="61">
        <v>32728.1</v>
      </c>
      <c r="D8" s="62" t="s">
        <v>84</v>
      </c>
      <c r="E8" s="59" t="s">
        <v>120</v>
      </c>
      <c r="F8" s="64"/>
      <c r="G8" s="7"/>
      <c r="H8" s="7"/>
    </row>
    <row r="9" spans="1:8" s="8" customFormat="1" ht="21.75" customHeight="1">
      <c r="A9" s="65" t="s">
        <v>66</v>
      </c>
      <c r="B9" s="59" t="s">
        <v>7</v>
      </c>
      <c r="C9" s="61"/>
      <c r="D9" s="62" t="s">
        <v>85</v>
      </c>
      <c r="E9" s="59" t="s">
        <v>121</v>
      </c>
      <c r="F9" s="64"/>
      <c r="G9" s="7"/>
      <c r="H9" s="7"/>
    </row>
    <row r="10" spans="1:8" s="8" customFormat="1" ht="21.75" customHeight="1">
      <c r="A10" s="65" t="s">
        <v>67</v>
      </c>
      <c r="B10" s="59" t="s">
        <v>8</v>
      </c>
      <c r="C10" s="61"/>
      <c r="D10" s="62" t="s">
        <v>86</v>
      </c>
      <c r="E10" s="59" t="s">
        <v>20</v>
      </c>
      <c r="F10" s="64"/>
      <c r="G10" s="7"/>
      <c r="H10" s="7"/>
    </row>
    <row r="11" spans="1:8" s="8" customFormat="1" ht="21.75" customHeight="1">
      <c r="A11" s="65" t="s">
        <v>68</v>
      </c>
      <c r="B11" s="59" t="s">
        <v>9</v>
      </c>
      <c r="C11" s="61"/>
      <c r="D11" s="62" t="s">
        <v>87</v>
      </c>
      <c r="E11" s="59" t="s">
        <v>21</v>
      </c>
      <c r="F11" s="64"/>
      <c r="G11" s="7"/>
      <c r="H11" s="7"/>
    </row>
    <row r="12" spans="1:8" s="8" customFormat="1" ht="21.75" customHeight="1">
      <c r="A12" s="65" t="s">
        <v>80</v>
      </c>
      <c r="B12" s="59" t="s">
        <v>10</v>
      </c>
      <c r="C12" s="61"/>
      <c r="D12" s="62" t="s">
        <v>88</v>
      </c>
      <c r="E12" s="59" t="s">
        <v>22</v>
      </c>
      <c r="F12" s="64"/>
      <c r="G12" s="7"/>
      <c r="H12" s="7"/>
    </row>
    <row r="13" spans="1:8" s="8" customFormat="1" ht="21.75" customHeight="1">
      <c r="A13" s="65" t="s">
        <v>69</v>
      </c>
      <c r="B13" s="59" t="s">
        <v>11</v>
      </c>
      <c r="C13" s="61">
        <v>57.86</v>
      </c>
      <c r="D13" s="62" t="s">
        <v>89</v>
      </c>
      <c r="E13" s="59" t="s">
        <v>23</v>
      </c>
      <c r="F13" s="64"/>
      <c r="G13" s="7"/>
      <c r="H13" s="7"/>
    </row>
    <row r="14" spans="1:8" s="8" customFormat="1" ht="21.75" customHeight="1">
      <c r="A14" s="65"/>
      <c r="B14" s="59"/>
      <c r="C14" s="61"/>
      <c r="D14" s="62" t="s">
        <v>161</v>
      </c>
      <c r="E14" s="59"/>
      <c r="F14" s="64">
        <v>71.71</v>
      </c>
      <c r="G14" s="7"/>
      <c r="H14" s="7"/>
    </row>
    <row r="15" spans="1:8" s="8" customFormat="1" ht="21.75" customHeight="1">
      <c r="A15" s="65"/>
      <c r="B15" s="59"/>
      <c r="C15" s="61"/>
      <c r="D15" s="62" t="s">
        <v>162</v>
      </c>
      <c r="E15" s="59"/>
      <c r="F15" s="64">
        <v>12.63</v>
      </c>
      <c r="G15" s="7"/>
      <c r="H15" s="7"/>
    </row>
    <row r="16" spans="1:8" s="8" customFormat="1" ht="21.75" customHeight="1">
      <c r="A16" s="65"/>
      <c r="B16" s="59"/>
      <c r="C16" s="61"/>
      <c r="D16" s="62" t="s">
        <v>163</v>
      </c>
      <c r="E16" s="59"/>
      <c r="F16" s="64">
        <v>15276.57</v>
      </c>
      <c r="G16" s="7"/>
      <c r="H16" s="7"/>
    </row>
    <row r="17" spans="1:8" s="8" customFormat="1" ht="21.75" customHeight="1">
      <c r="A17" s="65"/>
      <c r="B17" s="59"/>
      <c r="C17" s="61"/>
      <c r="D17" s="62" t="s">
        <v>160</v>
      </c>
      <c r="E17" s="59"/>
      <c r="F17" s="64">
        <v>840</v>
      </c>
      <c r="G17" s="7"/>
      <c r="H17" s="7"/>
    </row>
    <row r="18" spans="1:8" s="8" customFormat="1" ht="21.75" customHeight="1">
      <c r="A18" s="66"/>
      <c r="B18" s="59" t="s">
        <v>12</v>
      </c>
      <c r="C18" s="61"/>
      <c r="D18" s="107" t="s">
        <v>119</v>
      </c>
      <c r="E18" s="59" t="s">
        <v>24</v>
      </c>
      <c r="F18" s="64"/>
      <c r="G18" s="7"/>
      <c r="H18" s="7"/>
    </row>
    <row r="19" spans="1:8" s="8" customFormat="1" ht="21.75" customHeight="1">
      <c r="A19" s="67"/>
      <c r="B19" s="59" t="s">
        <v>13</v>
      </c>
      <c r="C19" s="68"/>
      <c r="D19" s="69"/>
      <c r="E19" s="59" t="s">
        <v>25</v>
      </c>
      <c r="F19" s="70"/>
      <c r="G19" s="7"/>
      <c r="H19" s="7"/>
    </row>
    <row r="20" spans="1:8" s="8" customFormat="1" ht="21.75" customHeight="1">
      <c r="A20" s="71" t="s">
        <v>28</v>
      </c>
      <c r="B20" s="59" t="s">
        <v>14</v>
      </c>
      <c r="C20" s="61">
        <f>SUM(C8:C19)</f>
        <v>32785.96</v>
      </c>
      <c r="D20" s="155" t="s">
        <v>30</v>
      </c>
      <c r="E20" s="59" t="s">
        <v>26</v>
      </c>
      <c r="F20" s="73">
        <f>SUM(F14:F19)</f>
        <v>16200.91</v>
      </c>
      <c r="G20" s="7"/>
      <c r="H20" s="7"/>
    </row>
    <row r="21" spans="1:8" s="8" customFormat="1" ht="21.75" customHeight="1">
      <c r="A21" s="67" t="s">
        <v>70</v>
      </c>
      <c r="B21" s="59" t="s">
        <v>15</v>
      </c>
      <c r="C21" s="61"/>
      <c r="D21" s="68" t="s">
        <v>71</v>
      </c>
      <c r="E21" s="59" t="s">
        <v>27</v>
      </c>
      <c r="F21" s="75"/>
      <c r="G21" s="7"/>
      <c r="H21" s="7"/>
    </row>
    <row r="22" spans="1:8" s="8" customFormat="1" ht="21.75" customHeight="1">
      <c r="A22" s="67" t="s">
        <v>83</v>
      </c>
      <c r="B22" s="59" t="s">
        <v>16</v>
      </c>
      <c r="C22" s="61">
        <v>8035.02</v>
      </c>
      <c r="D22" s="68" t="s">
        <v>72</v>
      </c>
      <c r="E22" s="59" t="s">
        <v>29</v>
      </c>
      <c r="F22" s="75">
        <v>24620.07</v>
      </c>
      <c r="G22" s="7"/>
      <c r="H22" s="7"/>
    </row>
    <row r="23" spans="1:8" s="8" customFormat="1" ht="21.75" customHeight="1">
      <c r="A23" s="76"/>
      <c r="B23" s="59" t="s">
        <v>17</v>
      </c>
      <c r="C23" s="77"/>
      <c r="D23" s="68"/>
      <c r="E23" s="59" t="s">
        <v>31</v>
      </c>
      <c r="F23" s="79"/>
      <c r="G23" s="7"/>
      <c r="H23" s="7"/>
    </row>
    <row r="24" spans="1:6" ht="21.75" customHeight="1" thickBot="1">
      <c r="A24" s="80" t="s">
        <v>33</v>
      </c>
      <c r="B24" s="59" t="s">
        <v>18</v>
      </c>
      <c r="C24" s="81">
        <f>SUM(C20:C23)</f>
        <v>40820.979999999996</v>
      </c>
      <c r="D24" s="82" t="s">
        <v>33</v>
      </c>
      <c r="E24" s="59" t="s">
        <v>32</v>
      </c>
      <c r="F24" s="83">
        <f>SUM(F20:F23)</f>
        <v>40820.979999999996</v>
      </c>
    </row>
    <row r="25" spans="1:6" ht="29.25" customHeight="1">
      <c r="A25" s="191" t="s">
        <v>92</v>
      </c>
      <c r="B25" s="192"/>
      <c r="C25" s="192"/>
      <c r="D25" s="192"/>
      <c r="E25" s="192"/>
      <c r="F25" s="192"/>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horizontalDpi="300" verticalDpi="300" orientation="landscape" paperSize="9" scale="95" r:id="rId1"/>
  <ignoredErrors>
    <ignoredError sqref="A7:F7 B18 B8:B13" numberStoredAsText="1"/>
  </ignoredErrors>
</worksheet>
</file>

<file path=xl/worksheets/sheet3.xml><?xml version="1.0" encoding="utf-8"?>
<worksheet xmlns="http://schemas.openxmlformats.org/spreadsheetml/2006/main" xmlns:r="http://schemas.openxmlformats.org/officeDocument/2006/relationships">
  <dimension ref="A1:M25"/>
  <sheetViews>
    <sheetView zoomScaleSheetLayoutView="160" zoomScalePageLayoutView="0" workbookViewId="0" topLeftCell="A4">
      <selection activeCell="E9" sqref="E9"/>
    </sheetView>
  </sheetViews>
  <sheetFormatPr defaultColWidth="9.00390625" defaultRowHeight="14.25"/>
  <cols>
    <col min="1" max="1" width="8.375" style="11" customWidth="1"/>
    <col min="2" max="2" width="4.625" style="11" customWidth="1"/>
    <col min="3" max="3" width="33.00390625" style="11" customWidth="1"/>
    <col min="4" max="6" width="13.625" style="11" customWidth="1"/>
    <col min="7" max="7" width="10.375" style="11" customWidth="1"/>
    <col min="8" max="8" width="5.875" style="11" customWidth="1"/>
    <col min="9" max="9" width="9.625" style="11" customWidth="1"/>
    <col min="10" max="10" width="13.125" style="11" customWidth="1"/>
    <col min="11" max="11" width="9.00390625" style="11" customWidth="1"/>
    <col min="12" max="12" width="11.625" style="11" bestFit="1" customWidth="1"/>
    <col min="13" max="16384" width="9.00390625" style="11" customWidth="1"/>
  </cols>
  <sheetData>
    <row r="1" ht="14.25">
      <c r="A1" s="153"/>
    </row>
    <row r="2" spans="1:10" s="9" customFormat="1" ht="17.25" customHeight="1">
      <c r="A2" s="201" t="s">
        <v>90</v>
      </c>
      <c r="B2" s="201"/>
      <c r="C2" s="201"/>
      <c r="D2" s="201"/>
      <c r="E2" s="201"/>
      <c r="F2" s="201"/>
      <c r="G2" s="201"/>
      <c r="H2" s="201"/>
      <c r="I2" s="201"/>
      <c r="J2" s="201"/>
    </row>
    <row r="3" spans="1:10" ht="12.75" customHeight="1">
      <c r="A3" s="10"/>
      <c r="B3" s="10"/>
      <c r="C3" s="10"/>
      <c r="D3" s="10"/>
      <c r="E3" s="10"/>
      <c r="F3" s="10"/>
      <c r="G3" s="10"/>
      <c r="H3" s="10"/>
      <c r="I3" s="10"/>
      <c r="J3" s="50"/>
    </row>
    <row r="4" spans="1:10" ht="13.5" customHeight="1" thickBot="1">
      <c r="A4" s="6" t="s">
        <v>175</v>
      </c>
      <c r="B4" s="10"/>
      <c r="C4" s="10"/>
      <c r="D4" s="10"/>
      <c r="E4" s="10"/>
      <c r="F4" s="12"/>
      <c r="G4" s="10"/>
      <c r="H4" s="10"/>
      <c r="I4" s="10"/>
      <c r="J4" s="50" t="s">
        <v>51</v>
      </c>
    </row>
    <row r="5" spans="1:12" s="14" customFormat="1" ht="16.5" customHeight="1">
      <c r="A5" s="212" t="s">
        <v>34</v>
      </c>
      <c r="B5" s="213"/>
      <c r="C5" s="213"/>
      <c r="D5" s="198" t="s">
        <v>28</v>
      </c>
      <c r="E5" s="214" t="s">
        <v>57</v>
      </c>
      <c r="F5" s="198" t="s">
        <v>35</v>
      </c>
      <c r="G5" s="198" t="s">
        <v>36</v>
      </c>
      <c r="H5" s="198" t="s">
        <v>37</v>
      </c>
      <c r="I5" s="198" t="s">
        <v>81</v>
      </c>
      <c r="J5" s="202" t="s">
        <v>38</v>
      </c>
      <c r="K5" s="13"/>
      <c r="L5" s="167">
        <v>1</v>
      </c>
    </row>
    <row r="6" spans="1:11" s="14" customFormat="1" ht="22.5" customHeight="1">
      <c r="A6" s="205" t="s">
        <v>112</v>
      </c>
      <c r="B6" s="206"/>
      <c r="C6" s="209" t="s">
        <v>39</v>
      </c>
      <c r="D6" s="199"/>
      <c r="E6" s="215"/>
      <c r="F6" s="199"/>
      <c r="G6" s="199"/>
      <c r="H6" s="199"/>
      <c r="I6" s="199"/>
      <c r="J6" s="203"/>
      <c r="K6" s="13"/>
    </row>
    <row r="7" spans="1:11" s="14" customFormat="1" ht="22.5" customHeight="1">
      <c r="A7" s="207"/>
      <c r="B7" s="208"/>
      <c r="C7" s="200"/>
      <c r="D7" s="200"/>
      <c r="E7" s="216"/>
      <c r="F7" s="200"/>
      <c r="G7" s="200"/>
      <c r="H7" s="200"/>
      <c r="I7" s="200"/>
      <c r="J7" s="204"/>
      <c r="K7" s="13"/>
    </row>
    <row r="8" spans="1:11" ht="22.5" customHeight="1" hidden="1">
      <c r="A8" s="217" t="s">
        <v>40</v>
      </c>
      <c r="B8" s="218"/>
      <c r="C8" s="219"/>
      <c r="D8" s="15" t="s">
        <v>6</v>
      </c>
      <c r="E8" s="15" t="s">
        <v>7</v>
      </c>
      <c r="F8" s="15" t="s">
        <v>8</v>
      </c>
      <c r="G8" s="15" t="s">
        <v>9</v>
      </c>
      <c r="H8" s="15" t="s">
        <v>10</v>
      </c>
      <c r="I8" s="15" t="s">
        <v>11</v>
      </c>
      <c r="J8" s="53" t="s">
        <v>56</v>
      </c>
      <c r="K8" s="16"/>
    </row>
    <row r="9" spans="1:13" ht="22.5" customHeight="1">
      <c r="A9" s="195" t="s">
        <v>33</v>
      </c>
      <c r="B9" s="196"/>
      <c r="C9" s="197"/>
      <c r="D9" s="39">
        <f>D10+D14+D16+D20</f>
        <v>32785.96</v>
      </c>
      <c r="E9" s="39">
        <f>E10+E14+E16+E20</f>
        <v>32728.1</v>
      </c>
      <c r="F9" s="39"/>
      <c r="G9" s="39"/>
      <c r="H9" s="39"/>
      <c r="I9" s="39"/>
      <c r="J9" s="40">
        <f>J10+J14+J16+J20</f>
        <v>57.86</v>
      </c>
      <c r="K9" s="16"/>
      <c r="L9" s="11">
        <f>(D9-E9)/D9%</f>
        <v>0.17647798020860325</v>
      </c>
      <c r="M9" s="11">
        <f>(D9-J9)/D9%</f>
        <v>99.8235220197914</v>
      </c>
    </row>
    <row r="10" spans="1:11" ht="22.5" customHeight="1">
      <c r="A10" s="193">
        <v>208</v>
      </c>
      <c r="B10" s="194"/>
      <c r="C10" s="17" t="s">
        <v>164</v>
      </c>
      <c r="D10" s="39">
        <v>71.43</v>
      </c>
      <c r="E10" s="39">
        <v>71.43</v>
      </c>
      <c r="F10" s="39"/>
      <c r="G10" s="39"/>
      <c r="H10" s="39"/>
      <c r="I10" s="39"/>
      <c r="J10" s="40"/>
      <c r="K10" s="16"/>
    </row>
    <row r="11" spans="1:11" ht="22.5" customHeight="1">
      <c r="A11" s="193">
        <v>20805</v>
      </c>
      <c r="B11" s="194"/>
      <c r="C11" s="17" t="s">
        <v>165</v>
      </c>
      <c r="D11" s="39">
        <v>58</v>
      </c>
      <c r="E11" s="39">
        <v>58</v>
      </c>
      <c r="F11" s="39"/>
      <c r="G11" s="39"/>
      <c r="H11" s="39"/>
      <c r="I11" s="39"/>
      <c r="J11" s="40"/>
      <c r="K11" s="16"/>
    </row>
    <row r="12" spans="1:11" ht="22.5" customHeight="1">
      <c r="A12" s="193">
        <v>20808</v>
      </c>
      <c r="B12" s="194"/>
      <c r="C12" s="17" t="s">
        <v>166</v>
      </c>
      <c r="D12" s="39">
        <v>11.64</v>
      </c>
      <c r="E12" s="39">
        <v>11.64</v>
      </c>
      <c r="F12" s="39"/>
      <c r="G12" s="39"/>
      <c r="H12" s="39"/>
      <c r="I12" s="39"/>
      <c r="J12" s="40"/>
      <c r="K12" s="16"/>
    </row>
    <row r="13" spans="1:11" ht="22.5" customHeight="1">
      <c r="A13" s="193">
        <v>20811</v>
      </c>
      <c r="B13" s="194"/>
      <c r="C13" s="17" t="s">
        <v>167</v>
      </c>
      <c r="D13" s="39">
        <v>1.79</v>
      </c>
      <c r="E13" s="39">
        <v>1.79</v>
      </c>
      <c r="F13" s="39"/>
      <c r="G13" s="39"/>
      <c r="H13" s="39"/>
      <c r="I13" s="39"/>
      <c r="J13" s="40"/>
      <c r="K13" s="16"/>
    </row>
    <row r="14" spans="1:11" ht="22.5" customHeight="1">
      <c r="A14" s="193">
        <v>210</v>
      </c>
      <c r="B14" s="194"/>
      <c r="C14" s="17" t="s">
        <v>168</v>
      </c>
      <c r="D14" s="39">
        <v>15.55</v>
      </c>
      <c r="E14" s="39">
        <v>15.55</v>
      </c>
      <c r="F14" s="39"/>
      <c r="G14" s="39"/>
      <c r="H14" s="39"/>
      <c r="I14" s="39"/>
      <c r="J14" s="40"/>
      <c r="K14" s="16"/>
    </row>
    <row r="15" spans="1:11" ht="22.5" customHeight="1">
      <c r="A15" s="193">
        <v>21005</v>
      </c>
      <c r="B15" s="194"/>
      <c r="C15" s="17" t="s">
        <v>169</v>
      </c>
      <c r="D15" s="39">
        <v>15.55</v>
      </c>
      <c r="E15" s="39">
        <v>15.55</v>
      </c>
      <c r="F15" s="39"/>
      <c r="G15" s="39"/>
      <c r="H15" s="39"/>
      <c r="I15" s="39"/>
      <c r="J15" s="40"/>
      <c r="K15" s="16"/>
    </row>
    <row r="16" spans="1:11" ht="22.5" customHeight="1">
      <c r="A16" s="193">
        <v>214</v>
      </c>
      <c r="B16" s="194"/>
      <c r="C16" s="17" t="s">
        <v>254</v>
      </c>
      <c r="D16" s="39">
        <f>SUM(E16:J16)</f>
        <v>31858.98</v>
      </c>
      <c r="E16" s="39">
        <v>31801.12</v>
      </c>
      <c r="F16" s="39"/>
      <c r="G16" s="39"/>
      <c r="H16" s="39"/>
      <c r="I16" s="39"/>
      <c r="J16" s="40">
        <v>57.86</v>
      </c>
      <c r="K16" s="16"/>
    </row>
    <row r="17" spans="1:11" ht="22.5" customHeight="1">
      <c r="A17" s="193">
        <v>21401</v>
      </c>
      <c r="B17" s="194"/>
      <c r="C17" s="17" t="s">
        <v>171</v>
      </c>
      <c r="D17" s="39">
        <f>SUM(E17:J17)</f>
        <v>22983.760000000002</v>
      </c>
      <c r="E17" s="39">
        <v>22925.9</v>
      </c>
      <c r="F17" s="39"/>
      <c r="G17" s="39"/>
      <c r="H17" s="39"/>
      <c r="I17" s="39"/>
      <c r="J17" s="40">
        <v>57.86</v>
      </c>
      <c r="K17" s="16"/>
    </row>
    <row r="18" spans="1:11" ht="22.5" customHeight="1">
      <c r="A18" s="193">
        <v>21404</v>
      </c>
      <c r="B18" s="194"/>
      <c r="C18" s="17" t="s">
        <v>172</v>
      </c>
      <c r="D18" s="39">
        <v>442.3</v>
      </c>
      <c r="E18" s="39">
        <v>442.3</v>
      </c>
      <c r="F18" s="39"/>
      <c r="G18" s="39"/>
      <c r="H18" s="39"/>
      <c r="I18" s="39"/>
      <c r="J18" s="40"/>
      <c r="K18" s="16"/>
    </row>
    <row r="19" spans="1:11" ht="22.5" customHeight="1">
      <c r="A19" s="193">
        <v>21406</v>
      </c>
      <c r="B19" s="194"/>
      <c r="C19" s="17" t="s">
        <v>173</v>
      </c>
      <c r="D19" s="39">
        <v>8433</v>
      </c>
      <c r="E19" s="39">
        <v>8433</v>
      </c>
      <c r="F19" s="39"/>
      <c r="G19" s="39"/>
      <c r="H19" s="39"/>
      <c r="I19" s="39"/>
      <c r="J19" s="40"/>
      <c r="K19" s="16"/>
    </row>
    <row r="20" spans="1:11" ht="22.5" customHeight="1">
      <c r="A20" s="193">
        <v>231</v>
      </c>
      <c r="B20" s="194"/>
      <c r="C20" s="17" t="s">
        <v>255</v>
      </c>
      <c r="D20" s="39">
        <v>840</v>
      </c>
      <c r="E20" s="39">
        <v>840</v>
      </c>
      <c r="F20" s="39"/>
      <c r="G20" s="39"/>
      <c r="H20" s="39"/>
      <c r="I20" s="39"/>
      <c r="J20" s="40"/>
      <c r="K20" s="16"/>
    </row>
    <row r="21" spans="1:11" ht="22.5" customHeight="1">
      <c r="A21" s="193">
        <v>23103</v>
      </c>
      <c r="B21" s="194"/>
      <c r="C21" s="17" t="s">
        <v>174</v>
      </c>
      <c r="D21" s="39">
        <v>840</v>
      </c>
      <c r="E21" s="39">
        <v>840</v>
      </c>
      <c r="F21" s="39"/>
      <c r="G21" s="39"/>
      <c r="H21" s="39"/>
      <c r="I21" s="39"/>
      <c r="J21" s="40"/>
      <c r="K21" s="16"/>
    </row>
    <row r="22" spans="1:11" ht="22.5" customHeight="1" thickBot="1">
      <c r="A22" s="220"/>
      <c r="B22" s="221"/>
      <c r="C22" s="18"/>
      <c r="D22" s="41"/>
      <c r="E22" s="41"/>
      <c r="F22" s="41"/>
      <c r="G22" s="41"/>
      <c r="H22" s="41"/>
      <c r="I22" s="41"/>
      <c r="J22" s="42"/>
      <c r="K22" s="16"/>
    </row>
    <row r="23" spans="1:10" ht="30.75" customHeight="1">
      <c r="A23" s="210" t="s">
        <v>91</v>
      </c>
      <c r="B23" s="211"/>
      <c r="C23" s="211"/>
      <c r="D23" s="211"/>
      <c r="E23" s="211"/>
      <c r="F23" s="211"/>
      <c r="G23" s="211"/>
      <c r="H23" s="211"/>
      <c r="I23" s="211"/>
      <c r="J23" s="211"/>
    </row>
    <row r="24" ht="14.25">
      <c r="A24" s="19"/>
    </row>
    <row r="25" ht="14.25">
      <c r="A25" s="19"/>
    </row>
  </sheetData>
  <sheetProtection/>
  <mergeCells count="27">
    <mergeCell ref="A23:J23"/>
    <mergeCell ref="A5:C5"/>
    <mergeCell ref="E5:E7"/>
    <mergeCell ref="A8:C8"/>
    <mergeCell ref="A22:B22"/>
    <mergeCell ref="A10:B10"/>
    <mergeCell ref="H5:H7"/>
    <mergeCell ref="I5:I7"/>
    <mergeCell ref="A12:B12"/>
    <mergeCell ref="A13:B13"/>
    <mergeCell ref="A9:C9"/>
    <mergeCell ref="F5:F7"/>
    <mergeCell ref="D5:D7"/>
    <mergeCell ref="A11:B11"/>
    <mergeCell ref="A2:J2"/>
    <mergeCell ref="J5:J7"/>
    <mergeCell ref="G5:G7"/>
    <mergeCell ref="A6:B7"/>
    <mergeCell ref="C6:C7"/>
    <mergeCell ref="A20:B20"/>
    <mergeCell ref="A21:B21"/>
    <mergeCell ref="A14:B14"/>
    <mergeCell ref="A15:B15"/>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Q48"/>
  <sheetViews>
    <sheetView tabSelected="1" zoomScalePageLayoutView="0" workbookViewId="0" topLeftCell="A34">
      <selection activeCell="H13" sqref="H13"/>
    </sheetView>
  </sheetViews>
  <sheetFormatPr defaultColWidth="9.00390625" defaultRowHeight="14.25"/>
  <cols>
    <col min="1" max="1" width="5.625" style="11" customWidth="1"/>
    <col min="2" max="2" width="4.75390625" style="11" customWidth="1"/>
    <col min="3" max="3" width="33.00390625" style="11" customWidth="1"/>
    <col min="4" max="4" width="14.375" style="11" customWidth="1"/>
    <col min="5" max="9" width="14.625" style="11" customWidth="1"/>
    <col min="10" max="10" width="9.00390625" style="11" customWidth="1"/>
    <col min="11" max="11" width="12.625" style="11" customWidth="1"/>
    <col min="12" max="16" width="9.00390625" style="11" customWidth="1"/>
    <col min="17" max="17" width="9.50390625" style="11" bestFit="1" customWidth="1"/>
    <col min="18" max="16384" width="9.00390625" style="11" customWidth="1"/>
  </cols>
  <sheetData>
    <row r="2" spans="1:9" s="9" customFormat="1" ht="21.75">
      <c r="A2" s="201" t="s">
        <v>94</v>
      </c>
      <c r="B2" s="201"/>
      <c r="C2" s="201"/>
      <c r="D2" s="201"/>
      <c r="E2" s="201"/>
      <c r="F2" s="201"/>
      <c r="G2" s="201"/>
      <c r="H2" s="201"/>
      <c r="I2" s="201"/>
    </row>
    <row r="3" spans="1:9" ht="14.25">
      <c r="A3" s="10"/>
      <c r="B3" s="10"/>
      <c r="C3" s="10"/>
      <c r="D3" s="10"/>
      <c r="E3" s="10"/>
      <c r="F3" s="10"/>
      <c r="G3" s="10"/>
      <c r="H3" s="10"/>
      <c r="I3" s="50" t="s">
        <v>55</v>
      </c>
    </row>
    <row r="4" spans="1:9" ht="15" thickBot="1">
      <c r="A4" s="6" t="s">
        <v>176</v>
      </c>
      <c r="B4" s="10"/>
      <c r="C4" s="10"/>
      <c r="D4" s="10"/>
      <c r="E4" s="10"/>
      <c r="F4" s="12"/>
      <c r="G4" s="10"/>
      <c r="H4" s="10"/>
      <c r="I4" s="50" t="s">
        <v>51</v>
      </c>
    </row>
    <row r="5" spans="1:11" s="14" customFormat="1" ht="22.5" customHeight="1">
      <c r="A5" s="212" t="s">
        <v>34</v>
      </c>
      <c r="B5" s="213"/>
      <c r="C5" s="213"/>
      <c r="D5" s="198" t="s">
        <v>30</v>
      </c>
      <c r="E5" s="198" t="s">
        <v>41</v>
      </c>
      <c r="F5" s="225" t="s">
        <v>42</v>
      </c>
      <c r="G5" s="318" t="s">
        <v>43</v>
      </c>
      <c r="H5" s="324" t="s">
        <v>44</v>
      </c>
      <c r="I5" s="325" t="s">
        <v>45</v>
      </c>
      <c r="J5" s="13"/>
      <c r="K5" s="167">
        <v>1</v>
      </c>
    </row>
    <row r="6" spans="1:16" s="14" customFormat="1" ht="22.5" customHeight="1">
      <c r="A6" s="205" t="s">
        <v>112</v>
      </c>
      <c r="B6" s="206"/>
      <c r="C6" s="209" t="s">
        <v>39</v>
      </c>
      <c r="D6" s="199"/>
      <c r="E6" s="199"/>
      <c r="F6" s="226"/>
      <c r="G6" s="319"/>
      <c r="H6" s="325"/>
      <c r="I6" s="325"/>
      <c r="J6" s="13"/>
      <c r="M6" s="170" t="s">
        <v>249</v>
      </c>
      <c r="N6" s="14" t="s">
        <v>248</v>
      </c>
      <c r="O6" s="170" t="s">
        <v>250</v>
      </c>
      <c r="P6" s="170" t="s">
        <v>251</v>
      </c>
    </row>
    <row r="7" spans="1:10" s="14" customFormat="1" ht="22.5" customHeight="1">
      <c r="A7" s="207"/>
      <c r="B7" s="208"/>
      <c r="C7" s="200"/>
      <c r="D7" s="200"/>
      <c r="E7" s="200"/>
      <c r="F7" s="227"/>
      <c r="G7" s="320"/>
      <c r="H7" s="325"/>
      <c r="I7" s="325"/>
      <c r="J7" s="13"/>
    </row>
    <row r="8" spans="1:10" s="23" customFormat="1" ht="22.5" customHeight="1" hidden="1">
      <c r="A8" s="228" t="s">
        <v>40</v>
      </c>
      <c r="B8" s="229"/>
      <c r="C8" s="230"/>
      <c r="D8" s="20" t="s">
        <v>6</v>
      </c>
      <c r="E8" s="20" t="s">
        <v>7</v>
      </c>
      <c r="F8" s="20" t="s">
        <v>8</v>
      </c>
      <c r="G8" s="321" t="s">
        <v>46</v>
      </c>
      <c r="H8" s="21" t="s">
        <v>47</v>
      </c>
      <c r="I8" s="21" t="s">
        <v>48</v>
      </c>
      <c r="J8" s="22"/>
    </row>
    <row r="9" spans="1:17" ht="22.5" customHeight="1">
      <c r="A9" s="195" t="s">
        <v>33</v>
      </c>
      <c r="B9" s="196"/>
      <c r="C9" s="197"/>
      <c r="D9" s="39">
        <f>D10+D18+D22+D42</f>
        <v>16200.91</v>
      </c>
      <c r="E9" s="39">
        <f>E10+E18+E22+E42</f>
        <v>546.26</v>
      </c>
      <c r="F9" s="39">
        <f>F10+F18+F22+F42</f>
        <v>15654.65</v>
      </c>
      <c r="G9" s="322"/>
      <c r="H9" s="39"/>
      <c r="I9" s="39"/>
      <c r="J9" s="16"/>
      <c r="K9" s="11">
        <f>(D9-E9)/D9%</f>
        <v>96.62821409414657</v>
      </c>
      <c r="L9" s="11">
        <f>(D9-F9)/D9%</f>
        <v>3.371785905853438</v>
      </c>
      <c r="M9" s="11">
        <v>16143</v>
      </c>
      <c r="N9" s="11">
        <f>100-(D9-M9)/D9%</f>
        <v>99.64255094312604</v>
      </c>
      <c r="O9" s="171">
        <v>6276.8</v>
      </c>
      <c r="P9" s="11">
        <f>100-(M9-O9)/O9*100%</f>
        <v>98.42814810094316</v>
      </c>
      <c r="Q9" s="172">
        <f>M9-O9</f>
        <v>9866.2</v>
      </c>
    </row>
    <row r="10" spans="1:10" ht="18.75" customHeight="1">
      <c r="A10" s="193">
        <v>208</v>
      </c>
      <c r="B10" s="194"/>
      <c r="C10" s="17" t="s">
        <v>164</v>
      </c>
      <c r="D10" s="39">
        <v>71.71</v>
      </c>
      <c r="E10" s="39">
        <v>71.71</v>
      </c>
      <c r="F10" s="39"/>
      <c r="G10" s="322"/>
      <c r="H10" s="39"/>
      <c r="I10" s="39"/>
      <c r="J10" s="16"/>
    </row>
    <row r="11" spans="1:10" ht="20.25" customHeight="1">
      <c r="A11" s="193">
        <v>2080501</v>
      </c>
      <c r="B11" s="194"/>
      <c r="C11" s="17" t="s">
        <v>271</v>
      </c>
      <c r="D11" s="39">
        <v>8.46</v>
      </c>
      <c r="E11" s="39">
        <v>8.46</v>
      </c>
      <c r="F11" s="39"/>
      <c r="G11" s="322"/>
      <c r="H11" s="39"/>
      <c r="I11" s="39"/>
      <c r="J11" s="16"/>
    </row>
    <row r="12" spans="1:10" ht="18.75" customHeight="1">
      <c r="A12" s="222">
        <v>2080505</v>
      </c>
      <c r="B12" s="223"/>
      <c r="C12" s="17" t="s">
        <v>272</v>
      </c>
      <c r="D12" s="39">
        <v>48.41</v>
      </c>
      <c r="E12" s="39">
        <v>48.41</v>
      </c>
      <c r="F12" s="39"/>
      <c r="G12" s="322"/>
      <c r="H12" s="39"/>
      <c r="I12" s="39"/>
      <c r="J12" s="16"/>
    </row>
    <row r="13" spans="1:10" ht="19.5" customHeight="1">
      <c r="A13" s="222">
        <v>2080599</v>
      </c>
      <c r="B13" s="223"/>
      <c r="C13" s="17" t="s">
        <v>273</v>
      </c>
      <c r="D13" s="39">
        <v>1.06</v>
      </c>
      <c r="E13" s="39">
        <v>1.06</v>
      </c>
      <c r="F13" s="39"/>
      <c r="G13" s="322"/>
      <c r="H13" s="39"/>
      <c r="I13" s="39"/>
      <c r="J13" s="16"/>
    </row>
    <row r="14" spans="1:10" ht="18" customHeight="1">
      <c r="A14" s="193">
        <v>20808</v>
      </c>
      <c r="B14" s="194"/>
      <c r="C14" s="17" t="s">
        <v>166</v>
      </c>
      <c r="D14" s="39">
        <v>11.98</v>
      </c>
      <c r="E14" s="39">
        <v>11.98</v>
      </c>
      <c r="F14" s="39"/>
      <c r="G14" s="322"/>
      <c r="H14" s="39"/>
      <c r="I14" s="39"/>
      <c r="J14" s="16"/>
    </row>
    <row r="15" spans="1:10" ht="19.5" customHeight="1">
      <c r="A15" s="222">
        <v>2080801</v>
      </c>
      <c r="B15" s="223"/>
      <c r="C15" s="17" t="s">
        <v>274</v>
      </c>
      <c r="D15" s="39">
        <v>11.98</v>
      </c>
      <c r="E15" s="39">
        <v>11.98</v>
      </c>
      <c r="F15" s="39"/>
      <c r="G15" s="322"/>
      <c r="H15" s="39"/>
      <c r="I15" s="39"/>
      <c r="J15" s="16"/>
    </row>
    <row r="16" spans="1:10" ht="19.5" customHeight="1">
      <c r="A16" s="193">
        <v>20811</v>
      </c>
      <c r="B16" s="194"/>
      <c r="C16" s="17" t="s">
        <v>167</v>
      </c>
      <c r="D16" s="39">
        <v>1.79</v>
      </c>
      <c r="E16" s="39">
        <v>1.79</v>
      </c>
      <c r="F16" s="39"/>
      <c r="G16" s="322"/>
      <c r="H16" s="39"/>
      <c r="I16" s="39"/>
      <c r="J16" s="16"/>
    </row>
    <row r="17" spans="1:10" ht="18" customHeight="1">
      <c r="A17" s="222">
        <v>2081199</v>
      </c>
      <c r="B17" s="223"/>
      <c r="C17" s="17" t="s">
        <v>275</v>
      </c>
      <c r="D17" s="39">
        <v>1.79</v>
      </c>
      <c r="E17" s="39">
        <v>1.79</v>
      </c>
      <c r="F17" s="39"/>
      <c r="G17" s="322"/>
      <c r="H17" s="39"/>
      <c r="I17" s="39"/>
      <c r="J17" s="16"/>
    </row>
    <row r="18" spans="1:10" ht="18.75" customHeight="1">
      <c r="A18" s="193">
        <v>210</v>
      </c>
      <c r="B18" s="194"/>
      <c r="C18" s="17" t="s">
        <v>168</v>
      </c>
      <c r="D18" s="39">
        <v>12.63</v>
      </c>
      <c r="E18" s="39">
        <v>12.63</v>
      </c>
      <c r="F18" s="39"/>
      <c r="G18" s="322"/>
      <c r="H18" s="39"/>
      <c r="I18" s="39"/>
      <c r="J18" s="16"/>
    </row>
    <row r="19" spans="1:10" ht="16.5" customHeight="1">
      <c r="A19" s="193">
        <v>21005</v>
      </c>
      <c r="B19" s="194"/>
      <c r="C19" s="17" t="s">
        <v>169</v>
      </c>
      <c r="D19" s="39">
        <v>12.63</v>
      </c>
      <c r="E19" s="39">
        <v>12.63</v>
      </c>
      <c r="F19" s="39"/>
      <c r="G19" s="322"/>
      <c r="H19" s="39"/>
      <c r="I19" s="39"/>
      <c r="J19" s="16"/>
    </row>
    <row r="20" spans="1:10" ht="18" customHeight="1">
      <c r="A20" s="222">
        <v>2100501</v>
      </c>
      <c r="B20" s="223"/>
      <c r="C20" s="17" t="s">
        <v>276</v>
      </c>
      <c r="D20" s="39">
        <v>12.1</v>
      </c>
      <c r="E20" s="39">
        <v>12.1</v>
      </c>
      <c r="F20" s="39"/>
      <c r="G20" s="322"/>
      <c r="H20" s="39"/>
      <c r="I20" s="39"/>
      <c r="J20" s="16"/>
    </row>
    <row r="21" spans="1:10" ht="18" customHeight="1">
      <c r="A21" s="222">
        <v>2100509</v>
      </c>
      <c r="B21" s="223"/>
      <c r="C21" s="17" t="s">
        <v>277</v>
      </c>
      <c r="D21" s="39">
        <v>0.54</v>
      </c>
      <c r="E21" s="39">
        <v>0.54</v>
      </c>
      <c r="F21" s="39"/>
      <c r="G21" s="322"/>
      <c r="H21" s="39"/>
      <c r="I21" s="39"/>
      <c r="J21" s="16"/>
    </row>
    <row r="22" spans="1:10" ht="18" customHeight="1">
      <c r="A22" s="193">
        <v>214</v>
      </c>
      <c r="B22" s="194"/>
      <c r="C22" s="17" t="s">
        <v>170</v>
      </c>
      <c r="D22" s="39">
        <f>SUM(E22:F22)</f>
        <v>15276.57</v>
      </c>
      <c r="E22" s="39">
        <v>461.92</v>
      </c>
      <c r="F22" s="39">
        <v>14814.65</v>
      </c>
      <c r="G22" s="322"/>
      <c r="H22" s="39"/>
      <c r="I22" s="39"/>
      <c r="J22" s="16"/>
    </row>
    <row r="23" spans="1:10" ht="18.75" customHeight="1">
      <c r="A23" s="193">
        <v>21401</v>
      </c>
      <c r="B23" s="194"/>
      <c r="C23" s="17" t="s">
        <v>171</v>
      </c>
      <c r="D23" s="39">
        <f>SUM(E23:F23)</f>
        <v>5429.1</v>
      </c>
      <c r="E23" s="39">
        <v>461.92</v>
      </c>
      <c r="F23" s="39">
        <v>4967.18</v>
      </c>
      <c r="G23" s="322"/>
      <c r="H23" s="39"/>
      <c r="I23" s="39"/>
      <c r="J23" s="16"/>
    </row>
    <row r="24" spans="1:10" ht="18" customHeight="1">
      <c r="A24" s="222">
        <v>2140101</v>
      </c>
      <c r="B24" s="223"/>
      <c r="C24" s="17" t="s">
        <v>278</v>
      </c>
      <c r="D24" s="39">
        <v>461.91</v>
      </c>
      <c r="E24" s="39">
        <v>461.92</v>
      </c>
      <c r="F24" s="39"/>
      <c r="G24" s="322"/>
      <c r="H24" s="39"/>
      <c r="I24" s="39"/>
      <c r="J24" s="16"/>
    </row>
    <row r="25" spans="1:10" ht="16.5" customHeight="1">
      <c r="A25" s="222">
        <v>2140104</v>
      </c>
      <c r="B25" s="223"/>
      <c r="C25" s="17" t="s">
        <v>279</v>
      </c>
      <c r="D25" s="39">
        <v>1672.09</v>
      </c>
      <c r="E25" s="39"/>
      <c r="F25" s="39">
        <v>1672.09</v>
      </c>
      <c r="G25" s="322"/>
      <c r="H25" s="39"/>
      <c r="I25" s="39"/>
      <c r="J25" s="16"/>
    </row>
    <row r="26" spans="1:10" ht="19.5" customHeight="1">
      <c r="A26" s="222">
        <v>2140105</v>
      </c>
      <c r="B26" s="223"/>
      <c r="C26" s="17" t="s">
        <v>280</v>
      </c>
      <c r="D26" s="39">
        <v>1305.09</v>
      </c>
      <c r="E26" s="39"/>
      <c r="F26" s="39">
        <v>1305.09</v>
      </c>
      <c r="G26" s="322"/>
      <c r="H26" s="39"/>
      <c r="I26" s="39"/>
      <c r="J26" s="16"/>
    </row>
    <row r="27" spans="1:10" ht="16.5" customHeight="1">
      <c r="A27" s="222">
        <v>2140106</v>
      </c>
      <c r="B27" s="223"/>
      <c r="C27" s="17" t="s">
        <v>281</v>
      </c>
      <c r="D27" s="39">
        <v>330.59</v>
      </c>
      <c r="E27" s="39"/>
      <c r="F27" s="39">
        <v>330.59</v>
      </c>
      <c r="G27" s="322"/>
      <c r="H27" s="39"/>
      <c r="I27" s="39"/>
      <c r="J27" s="16"/>
    </row>
    <row r="28" spans="1:10" ht="19.5" customHeight="1">
      <c r="A28" s="222">
        <v>2140108</v>
      </c>
      <c r="B28" s="223"/>
      <c r="C28" s="17" t="s">
        <v>282</v>
      </c>
      <c r="D28" s="39">
        <v>95</v>
      </c>
      <c r="E28" s="39"/>
      <c r="F28" s="39">
        <v>95</v>
      </c>
      <c r="G28" s="322"/>
      <c r="H28" s="39"/>
      <c r="I28" s="39"/>
      <c r="J28" s="16"/>
    </row>
    <row r="29" spans="1:10" ht="22.5" customHeight="1">
      <c r="A29" s="222">
        <v>2140110</v>
      </c>
      <c r="B29" s="223"/>
      <c r="C29" s="17" t="s">
        <v>283</v>
      </c>
      <c r="D29" s="39">
        <v>2</v>
      </c>
      <c r="E29" s="39"/>
      <c r="F29" s="39">
        <v>2</v>
      </c>
      <c r="G29" s="322"/>
      <c r="H29" s="39"/>
      <c r="I29" s="39"/>
      <c r="J29" s="16"/>
    </row>
    <row r="30" spans="1:10" ht="22.5" customHeight="1">
      <c r="A30" s="222">
        <v>2140112</v>
      </c>
      <c r="B30" s="223"/>
      <c r="C30" s="17" t="s">
        <v>284</v>
      </c>
      <c r="D30" s="39">
        <v>85</v>
      </c>
      <c r="E30" s="39"/>
      <c r="F30" s="39">
        <v>85</v>
      </c>
      <c r="G30" s="322"/>
      <c r="H30" s="39"/>
      <c r="I30" s="39"/>
      <c r="J30" s="16"/>
    </row>
    <row r="31" spans="1:10" ht="22.5" customHeight="1">
      <c r="A31" s="222">
        <v>2140126</v>
      </c>
      <c r="B31" s="223"/>
      <c r="C31" s="17" t="s">
        <v>285</v>
      </c>
      <c r="D31" s="39">
        <v>2</v>
      </c>
      <c r="E31" s="39"/>
      <c r="F31" s="39">
        <v>2</v>
      </c>
      <c r="G31" s="322"/>
      <c r="H31" s="39"/>
      <c r="I31" s="39"/>
      <c r="J31" s="16"/>
    </row>
    <row r="32" spans="1:10" ht="22.5" customHeight="1">
      <c r="A32" s="222">
        <v>2140131</v>
      </c>
      <c r="B32" s="223"/>
      <c r="C32" s="17" t="s">
        <v>287</v>
      </c>
      <c r="D32" s="39">
        <v>8.48</v>
      </c>
      <c r="E32" s="39"/>
      <c r="F32" s="39">
        <v>8.48</v>
      </c>
      <c r="G32" s="322"/>
      <c r="H32" s="39"/>
      <c r="I32" s="39"/>
      <c r="J32" s="16"/>
    </row>
    <row r="33" spans="1:10" ht="22.5" customHeight="1">
      <c r="A33" s="222">
        <v>2140139</v>
      </c>
      <c r="B33" s="223"/>
      <c r="C33" s="17" t="s">
        <v>286</v>
      </c>
      <c r="D33" s="39">
        <v>840</v>
      </c>
      <c r="E33" s="39"/>
      <c r="F33" s="39">
        <v>840</v>
      </c>
      <c r="G33" s="322"/>
      <c r="H33" s="39"/>
      <c r="I33" s="39"/>
      <c r="J33" s="16"/>
    </row>
    <row r="34" spans="1:10" ht="22.5" customHeight="1">
      <c r="A34" s="222">
        <v>2140199</v>
      </c>
      <c r="B34" s="223"/>
      <c r="C34" s="17" t="s">
        <v>288</v>
      </c>
      <c r="D34" s="39">
        <v>626.93</v>
      </c>
      <c r="E34" s="39"/>
      <c r="F34" s="39">
        <v>626.93</v>
      </c>
      <c r="G34" s="322"/>
      <c r="H34" s="39"/>
      <c r="I34" s="39"/>
      <c r="J34" s="16"/>
    </row>
    <row r="35" spans="1:10" ht="22.5" customHeight="1">
      <c r="A35" s="193">
        <v>21404</v>
      </c>
      <c r="B35" s="194"/>
      <c r="C35" s="17" t="s">
        <v>172</v>
      </c>
      <c r="D35" s="39">
        <v>439.92</v>
      </c>
      <c r="E35" s="39"/>
      <c r="F35" s="39">
        <v>439.92</v>
      </c>
      <c r="G35" s="322"/>
      <c r="H35" s="39"/>
      <c r="I35" s="39"/>
      <c r="J35" s="16"/>
    </row>
    <row r="36" spans="1:10" ht="22.5" customHeight="1">
      <c r="A36" s="222">
        <v>2140401</v>
      </c>
      <c r="B36" s="223"/>
      <c r="C36" s="17" t="s">
        <v>289</v>
      </c>
      <c r="D36" s="39">
        <v>6.74</v>
      </c>
      <c r="E36" s="39"/>
      <c r="F36" s="39">
        <v>6.74</v>
      </c>
      <c r="G36" s="322"/>
      <c r="H36" s="39"/>
      <c r="I36" s="39"/>
      <c r="J36" s="16"/>
    </row>
    <row r="37" spans="1:10" ht="22.5" customHeight="1">
      <c r="A37" s="222">
        <v>2140402</v>
      </c>
      <c r="B37" s="223"/>
      <c r="C37" s="17" t="s">
        <v>290</v>
      </c>
      <c r="D37" s="39">
        <v>160.65</v>
      </c>
      <c r="E37" s="39"/>
      <c r="F37" s="39">
        <v>160.65</v>
      </c>
      <c r="G37" s="322"/>
      <c r="H37" s="39"/>
      <c r="I37" s="39"/>
      <c r="J37" s="16"/>
    </row>
    <row r="38" spans="1:10" ht="22.5" customHeight="1">
      <c r="A38" s="222">
        <v>2140499</v>
      </c>
      <c r="B38" s="223"/>
      <c r="C38" s="17" t="s">
        <v>291</v>
      </c>
      <c r="D38" s="39">
        <v>272.53</v>
      </c>
      <c r="E38" s="39"/>
      <c r="F38" s="39">
        <v>272.53</v>
      </c>
      <c r="G38" s="322"/>
      <c r="H38" s="39"/>
      <c r="I38" s="39"/>
      <c r="J38" s="16"/>
    </row>
    <row r="39" spans="1:10" ht="22.5" customHeight="1">
      <c r="A39" s="193">
        <v>21406</v>
      </c>
      <c r="B39" s="194"/>
      <c r="C39" s="17" t="s">
        <v>173</v>
      </c>
      <c r="D39" s="39">
        <v>9407.55</v>
      </c>
      <c r="E39" s="39"/>
      <c r="F39" s="39">
        <v>9407.55</v>
      </c>
      <c r="G39" s="322"/>
      <c r="H39" s="39"/>
      <c r="I39" s="39"/>
      <c r="J39" s="16"/>
    </row>
    <row r="40" spans="1:10" ht="22.5" customHeight="1">
      <c r="A40" s="222">
        <v>2140602</v>
      </c>
      <c r="B40" s="223"/>
      <c r="C40" s="17" t="s">
        <v>292</v>
      </c>
      <c r="D40" s="39">
        <v>2441.55</v>
      </c>
      <c r="E40" s="39"/>
      <c r="F40" s="39">
        <v>2441.55</v>
      </c>
      <c r="G40" s="322"/>
      <c r="H40" s="39"/>
      <c r="I40" s="39"/>
      <c r="J40" s="16"/>
    </row>
    <row r="41" spans="1:10" ht="22.5" customHeight="1">
      <c r="A41" s="222">
        <v>2140699</v>
      </c>
      <c r="B41" s="223"/>
      <c r="C41" s="17" t="s">
        <v>293</v>
      </c>
      <c r="D41" s="39">
        <v>6966</v>
      </c>
      <c r="E41" s="39"/>
      <c r="F41" s="39">
        <v>6966</v>
      </c>
      <c r="G41" s="322"/>
      <c r="H41" s="39"/>
      <c r="I41" s="39"/>
      <c r="J41" s="16"/>
    </row>
    <row r="42" spans="1:10" ht="22.5" customHeight="1">
      <c r="A42" s="193">
        <v>231</v>
      </c>
      <c r="B42" s="194"/>
      <c r="C42" s="17" t="s">
        <v>141</v>
      </c>
      <c r="D42" s="39">
        <v>840</v>
      </c>
      <c r="E42" s="39"/>
      <c r="F42" s="39">
        <v>840</v>
      </c>
      <c r="G42" s="322"/>
      <c r="H42" s="39"/>
      <c r="I42" s="39"/>
      <c r="J42" s="16"/>
    </row>
    <row r="43" spans="1:10" ht="22.5" customHeight="1">
      <c r="A43" s="193">
        <v>23103</v>
      </c>
      <c r="B43" s="194"/>
      <c r="C43" s="17" t="s">
        <v>174</v>
      </c>
      <c r="D43" s="39">
        <v>840</v>
      </c>
      <c r="E43" s="39"/>
      <c r="F43" s="39">
        <v>840</v>
      </c>
      <c r="G43" s="322"/>
      <c r="H43" s="39"/>
      <c r="I43" s="39"/>
      <c r="J43" s="16"/>
    </row>
    <row r="44" spans="1:10" ht="22.5" customHeight="1" thickBot="1">
      <c r="A44" s="224">
        <v>2310301</v>
      </c>
      <c r="B44" s="224"/>
      <c r="C44" s="184" t="s">
        <v>294</v>
      </c>
      <c r="D44" s="39">
        <v>840</v>
      </c>
      <c r="E44" s="185"/>
      <c r="F44" s="39">
        <v>840</v>
      </c>
      <c r="G44" s="185"/>
      <c r="H44" s="39"/>
      <c r="I44" s="39"/>
      <c r="J44" s="16"/>
    </row>
    <row r="45" spans="1:9" ht="31.5" customHeight="1">
      <c r="A45" s="210" t="s">
        <v>93</v>
      </c>
      <c r="B45" s="211"/>
      <c r="C45" s="211"/>
      <c r="D45" s="211"/>
      <c r="E45" s="211"/>
      <c r="F45" s="211"/>
      <c r="G45" s="211"/>
      <c r="H45" s="323"/>
      <c r="I45" s="323"/>
    </row>
    <row r="46" ht="14.25">
      <c r="A46" s="24"/>
    </row>
    <row r="47" ht="14.25">
      <c r="A47" s="25"/>
    </row>
    <row r="48" ht="14.25">
      <c r="A48" s="25"/>
    </row>
  </sheetData>
  <sheetProtection/>
  <mergeCells count="48">
    <mergeCell ref="A42:B42"/>
    <mergeCell ref="A43:B43"/>
    <mergeCell ref="A19:B19"/>
    <mergeCell ref="A22:B22"/>
    <mergeCell ref="A23:B23"/>
    <mergeCell ref="A35:B35"/>
    <mergeCell ref="A29:B29"/>
    <mergeCell ref="A30:B30"/>
    <mergeCell ref="A31:B31"/>
    <mergeCell ref="E5:E7"/>
    <mergeCell ref="F5:F7"/>
    <mergeCell ref="A8:C8"/>
    <mergeCell ref="A9:C9"/>
    <mergeCell ref="A10:B10"/>
    <mergeCell ref="A12:B12"/>
    <mergeCell ref="A5:C5"/>
    <mergeCell ref="D5:D7"/>
    <mergeCell ref="A11:B11"/>
    <mergeCell ref="A14:B14"/>
    <mergeCell ref="A16:B16"/>
    <mergeCell ref="A18:B18"/>
    <mergeCell ref="A13:B13"/>
    <mergeCell ref="A26:B26"/>
    <mergeCell ref="A27:B27"/>
    <mergeCell ref="A28:B28"/>
    <mergeCell ref="A45:I45"/>
    <mergeCell ref="A2:I2"/>
    <mergeCell ref="G5:G7"/>
    <mergeCell ref="H5:H7"/>
    <mergeCell ref="I5:I7"/>
    <mergeCell ref="A6:B7"/>
    <mergeCell ref="C6:C7"/>
    <mergeCell ref="A15:B15"/>
    <mergeCell ref="A17:B17"/>
    <mergeCell ref="A20:B20"/>
    <mergeCell ref="A21:B21"/>
    <mergeCell ref="A24:B24"/>
    <mergeCell ref="A25:B25"/>
    <mergeCell ref="A40:B40"/>
    <mergeCell ref="A41:B41"/>
    <mergeCell ref="A44:B44"/>
    <mergeCell ref="A32:B32"/>
    <mergeCell ref="A33:B33"/>
    <mergeCell ref="A34:B34"/>
    <mergeCell ref="A36:B36"/>
    <mergeCell ref="A37:B37"/>
    <mergeCell ref="A38:B38"/>
    <mergeCell ref="A39:B3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zoomScaleSheetLayoutView="100" zoomScalePageLayoutView="0" workbookViewId="0" topLeftCell="A5">
      <selection activeCell="G27" sqref="G27"/>
    </sheetView>
  </sheetViews>
  <sheetFormatPr defaultColWidth="9.00390625" defaultRowHeight="14.25"/>
  <cols>
    <col min="1" max="1" width="36.375" style="5" customWidth="1"/>
    <col min="2" max="2" width="4.00390625" style="5" hidden="1" customWidth="1"/>
    <col min="3" max="3" width="15.625" style="5" customWidth="1"/>
    <col min="4" max="4" width="35.75390625" style="5" customWidth="1"/>
    <col min="5" max="5" width="3.50390625" style="5" hidden="1" customWidth="1"/>
    <col min="6" max="6" width="15.625" style="5" customWidth="1"/>
    <col min="7" max="7" width="13.875" style="5" customWidth="1"/>
    <col min="8" max="10" width="15.625" style="5" customWidth="1"/>
    <col min="11" max="12" width="9.00390625" style="4" customWidth="1"/>
    <col min="13" max="13" width="11.50390625" style="5" customWidth="1"/>
    <col min="14" max="14" width="9.375" style="5" bestFit="1" customWidth="1"/>
    <col min="15" max="16" width="9.00390625" style="5" customWidth="1"/>
    <col min="17" max="17" width="9.375" style="5" bestFit="1" customWidth="1"/>
    <col min="18" max="16384" width="9.00390625" style="5" customWidth="1"/>
  </cols>
  <sheetData>
    <row r="1" ht="14.25">
      <c r="A1" s="52"/>
    </row>
    <row r="2" spans="1:12" s="2" customFormat="1" ht="18" customHeight="1">
      <c r="A2" s="187" t="s">
        <v>96</v>
      </c>
      <c r="B2" s="187"/>
      <c r="C2" s="187"/>
      <c r="D2" s="187"/>
      <c r="E2" s="187"/>
      <c r="F2" s="187"/>
      <c r="G2" s="187"/>
      <c r="H2" s="187"/>
      <c r="I2" s="165"/>
      <c r="J2" s="165"/>
      <c r="K2" s="1"/>
      <c r="L2" s="1"/>
    </row>
    <row r="3" spans="1:10" ht="9.75" customHeight="1">
      <c r="A3" s="3"/>
      <c r="B3" s="3"/>
      <c r="C3" s="3"/>
      <c r="D3" s="3"/>
      <c r="E3" s="3"/>
      <c r="F3" s="3"/>
      <c r="G3" s="3"/>
      <c r="H3" s="50" t="s">
        <v>54</v>
      </c>
      <c r="I3" s="50"/>
      <c r="J3" s="50"/>
    </row>
    <row r="4" spans="1:10" ht="15" customHeight="1" thickBot="1">
      <c r="A4" s="6" t="s">
        <v>175</v>
      </c>
      <c r="B4" s="3"/>
      <c r="C4" s="3"/>
      <c r="D4" s="3"/>
      <c r="E4" s="3"/>
      <c r="F4" s="3"/>
      <c r="G4" s="3"/>
      <c r="H4" s="50" t="s">
        <v>51</v>
      </c>
      <c r="I4" s="50"/>
      <c r="J4" s="50"/>
    </row>
    <row r="5" spans="1:12" s="8" customFormat="1" ht="19.5" customHeight="1">
      <c r="A5" s="188" t="s">
        <v>0</v>
      </c>
      <c r="B5" s="189"/>
      <c r="C5" s="189"/>
      <c r="D5" s="189" t="s">
        <v>1</v>
      </c>
      <c r="E5" s="189"/>
      <c r="F5" s="231"/>
      <c r="G5" s="231"/>
      <c r="H5" s="190"/>
      <c r="I5" s="173">
        <v>16143</v>
      </c>
      <c r="J5" s="173"/>
      <c r="K5" s="7"/>
      <c r="L5" s="7"/>
    </row>
    <row r="6" spans="1:16" s="8" customFormat="1" ht="31.5" customHeight="1">
      <c r="A6" s="84" t="s">
        <v>2</v>
      </c>
      <c r="B6" s="89" t="s">
        <v>3</v>
      </c>
      <c r="C6" s="101" t="s">
        <v>102</v>
      </c>
      <c r="D6" s="85" t="s">
        <v>2</v>
      </c>
      <c r="E6" s="89" t="s">
        <v>3</v>
      </c>
      <c r="F6" s="101" t="s">
        <v>50</v>
      </c>
      <c r="G6" s="105" t="s">
        <v>115</v>
      </c>
      <c r="H6" s="106" t="s">
        <v>116</v>
      </c>
      <c r="I6" s="174" t="s">
        <v>253</v>
      </c>
      <c r="J6" s="174"/>
      <c r="K6" s="168"/>
      <c r="L6" s="168" t="s">
        <v>242</v>
      </c>
      <c r="M6" s="168" t="s">
        <v>241</v>
      </c>
      <c r="N6" s="8" t="s">
        <v>240</v>
      </c>
      <c r="O6" s="168" t="s">
        <v>246</v>
      </c>
      <c r="P6" s="168" t="s">
        <v>247</v>
      </c>
    </row>
    <row r="7" spans="1:11" s="8" customFormat="1" ht="19.5" customHeight="1" hidden="1">
      <c r="A7" s="84" t="s">
        <v>5</v>
      </c>
      <c r="B7" s="86"/>
      <c r="C7" s="85" t="s">
        <v>6</v>
      </c>
      <c r="D7" s="85" t="s">
        <v>5</v>
      </c>
      <c r="E7" s="86"/>
      <c r="F7" s="102">
        <v>2</v>
      </c>
      <c r="G7" s="102">
        <v>3</v>
      </c>
      <c r="H7" s="103">
        <v>4</v>
      </c>
      <c r="I7" s="175"/>
      <c r="J7" s="175"/>
      <c r="K7" s="7"/>
    </row>
    <row r="8" spans="1:11" s="8" customFormat="1" ht="19.5" customHeight="1">
      <c r="A8" s="60" t="s">
        <v>98</v>
      </c>
      <c r="B8" s="59" t="s">
        <v>6</v>
      </c>
      <c r="C8" s="61">
        <v>32728.1</v>
      </c>
      <c r="D8" s="62" t="s">
        <v>84</v>
      </c>
      <c r="F8" s="180"/>
      <c r="G8" s="180"/>
      <c r="H8" s="64"/>
      <c r="I8" s="176">
        <f>100-(I5-F14)/I5%</f>
        <v>0.444217307811428</v>
      </c>
      <c r="J8" s="176"/>
      <c r="K8" s="7"/>
    </row>
    <row r="9" spans="1:11" s="8" customFormat="1" ht="19.5" customHeight="1">
      <c r="A9" s="65" t="s">
        <v>97</v>
      </c>
      <c r="B9" s="59" t="s">
        <v>7</v>
      </c>
      <c r="C9" s="61"/>
      <c r="D9" s="62" t="s">
        <v>85</v>
      </c>
      <c r="F9" s="180"/>
      <c r="G9" s="180"/>
      <c r="H9" s="64"/>
      <c r="I9" s="176">
        <f>100-(I5-F15)/I5%</f>
        <v>0.07823824567924476</v>
      </c>
      <c r="J9" s="176"/>
      <c r="K9" s="7"/>
    </row>
    <row r="10" spans="1:11" s="8" customFormat="1" ht="19.5" customHeight="1">
      <c r="A10" s="65"/>
      <c r="B10" s="59"/>
      <c r="C10" s="61"/>
      <c r="D10" s="62" t="s">
        <v>86</v>
      </c>
      <c r="E10" s="63"/>
      <c r="F10" s="157"/>
      <c r="G10" s="157"/>
      <c r="H10" s="64"/>
      <c r="I10" s="176"/>
      <c r="J10" s="176"/>
      <c r="K10" s="7"/>
    </row>
    <row r="11" spans="1:11" s="8" customFormat="1" ht="19.5" customHeight="1">
      <c r="A11" s="65"/>
      <c r="B11" s="59"/>
      <c r="C11" s="61"/>
      <c r="D11" s="62" t="s">
        <v>87</v>
      </c>
      <c r="E11" s="63"/>
      <c r="F11" s="157"/>
      <c r="G11" s="157"/>
      <c r="H11" s="64"/>
      <c r="I11" s="176"/>
      <c r="J11" s="176"/>
      <c r="K11" s="7"/>
    </row>
    <row r="12" spans="1:11" s="8" customFormat="1" ht="19.5" customHeight="1">
      <c r="A12" s="65"/>
      <c r="B12" s="59"/>
      <c r="C12" s="61"/>
      <c r="D12" s="62" t="s">
        <v>88</v>
      </c>
      <c r="E12" s="63"/>
      <c r="F12" s="157"/>
      <c r="G12" s="157"/>
      <c r="H12" s="64"/>
      <c r="I12" s="176"/>
      <c r="J12" s="176"/>
      <c r="K12" s="7"/>
    </row>
    <row r="13" spans="1:11" s="8" customFormat="1" ht="19.5" customHeight="1">
      <c r="A13" s="65"/>
      <c r="B13" s="59"/>
      <c r="C13" s="61"/>
      <c r="D13" s="62" t="s">
        <v>89</v>
      </c>
      <c r="E13" s="63"/>
      <c r="F13" s="157"/>
      <c r="G13" s="157"/>
      <c r="H13" s="64"/>
      <c r="I13" s="176"/>
      <c r="J13" s="176"/>
      <c r="K13" s="7"/>
    </row>
    <row r="14" spans="1:11" s="8" customFormat="1" ht="19.5" customHeight="1">
      <c r="A14" s="65"/>
      <c r="B14" s="59"/>
      <c r="C14" s="61"/>
      <c r="D14" s="62" t="s">
        <v>161</v>
      </c>
      <c r="E14" s="63">
        <v>15</v>
      </c>
      <c r="F14" s="157">
        <v>71.71</v>
      </c>
      <c r="G14" s="157">
        <v>71.71</v>
      </c>
      <c r="H14" s="64"/>
      <c r="I14" s="176"/>
      <c r="J14" s="176"/>
      <c r="K14" s="7"/>
    </row>
    <row r="15" spans="1:11" s="8" customFormat="1" ht="19.5" customHeight="1">
      <c r="A15" s="65"/>
      <c r="B15" s="59"/>
      <c r="C15" s="61"/>
      <c r="D15" s="62" t="s">
        <v>162</v>
      </c>
      <c r="E15" s="63">
        <v>16</v>
      </c>
      <c r="F15" s="157">
        <v>12.63</v>
      </c>
      <c r="G15" s="157">
        <v>12.63</v>
      </c>
      <c r="H15" s="64"/>
      <c r="I15" s="176"/>
      <c r="J15" s="176"/>
      <c r="K15" s="7"/>
    </row>
    <row r="16" spans="1:17" s="8" customFormat="1" ht="19.5" customHeight="1">
      <c r="A16" s="65"/>
      <c r="B16" s="59" t="s">
        <v>8</v>
      </c>
      <c r="C16" s="61"/>
      <c r="D16" s="62" t="s">
        <v>163</v>
      </c>
      <c r="E16" s="63">
        <v>17</v>
      </c>
      <c r="F16" s="157">
        <v>15218.7</v>
      </c>
      <c r="G16" s="157">
        <v>15218.7</v>
      </c>
      <c r="H16" s="64"/>
      <c r="I16" s="176">
        <f>100-(I5-F16)/I5%</f>
        <v>94.27429845753578</v>
      </c>
      <c r="J16" s="176"/>
      <c r="K16" s="7"/>
      <c r="L16" s="168">
        <v>14380.8</v>
      </c>
      <c r="M16" s="168">
        <v>40763.1</v>
      </c>
      <c r="N16" s="8">
        <f>100-(M16/L16-1)*100%</f>
        <v>98.16544976635514</v>
      </c>
      <c r="O16" s="168">
        <v>3238</v>
      </c>
      <c r="P16" s="168">
        <v>32728.1</v>
      </c>
      <c r="Q16" s="169">
        <f>P16-O16</f>
        <v>29490.1</v>
      </c>
    </row>
    <row r="17" spans="1:12" s="8" customFormat="1" ht="19.5" customHeight="1">
      <c r="A17" s="65"/>
      <c r="B17" s="59" t="s">
        <v>9</v>
      </c>
      <c r="C17" s="61"/>
      <c r="D17" s="62" t="s">
        <v>252</v>
      </c>
      <c r="E17" s="63">
        <v>18</v>
      </c>
      <c r="F17" s="157">
        <v>840</v>
      </c>
      <c r="G17" s="157">
        <v>840</v>
      </c>
      <c r="H17" s="64"/>
      <c r="I17" s="176">
        <f>100-(I5-F17)/I5%</f>
        <v>5.203493774391376</v>
      </c>
      <c r="J17" s="176"/>
      <c r="K17" s="7"/>
      <c r="L17" s="7"/>
    </row>
    <row r="18" spans="1:14" s="8" customFormat="1" ht="19.5" customHeight="1">
      <c r="A18" s="65"/>
      <c r="B18" s="59" t="s">
        <v>10</v>
      </c>
      <c r="C18" s="61"/>
      <c r="D18" s="180"/>
      <c r="E18" s="63">
        <v>19</v>
      </c>
      <c r="F18" s="98"/>
      <c r="G18" s="98"/>
      <c r="H18" s="64"/>
      <c r="I18" s="176"/>
      <c r="J18" s="176"/>
      <c r="K18" s="7"/>
      <c r="L18" s="168" t="s">
        <v>243</v>
      </c>
      <c r="M18" s="168" t="s">
        <v>244</v>
      </c>
      <c r="N18" s="8" t="s">
        <v>245</v>
      </c>
    </row>
    <row r="19" spans="1:17" s="8" customFormat="1" ht="19.5" customHeight="1">
      <c r="A19" s="65"/>
      <c r="B19" s="59" t="s">
        <v>11</v>
      </c>
      <c r="C19" s="61"/>
      <c r="D19" s="180"/>
      <c r="E19" s="63">
        <v>20</v>
      </c>
      <c r="F19" s="98"/>
      <c r="G19" s="98"/>
      <c r="H19" s="64"/>
      <c r="I19" s="176"/>
      <c r="J19" s="176"/>
      <c r="K19" s="7"/>
      <c r="L19" s="168">
        <v>14380.8</v>
      </c>
      <c r="M19" s="168">
        <v>40763.1</v>
      </c>
      <c r="N19" s="169">
        <f>M19-L19</f>
        <v>26382.3</v>
      </c>
      <c r="O19" s="168">
        <v>6345.8</v>
      </c>
      <c r="P19" s="168">
        <v>16143</v>
      </c>
      <c r="Q19" s="169">
        <f>P19-O19</f>
        <v>9797.2</v>
      </c>
    </row>
    <row r="20" spans="1:12" s="8" customFormat="1" ht="19.5" customHeight="1">
      <c r="A20" s="66"/>
      <c r="B20" s="59" t="s">
        <v>12</v>
      </c>
      <c r="C20" s="61"/>
      <c r="D20" s="107" t="s">
        <v>119</v>
      </c>
      <c r="E20" s="63">
        <v>21</v>
      </c>
      <c r="F20" s="98"/>
      <c r="G20" s="98"/>
      <c r="H20" s="64"/>
      <c r="I20" s="176"/>
      <c r="J20" s="176"/>
      <c r="K20" s="7"/>
      <c r="L20" s="7"/>
    </row>
    <row r="21" spans="1:12" s="8" customFormat="1" ht="19.5" customHeight="1">
      <c r="A21" s="67"/>
      <c r="B21" s="59" t="s">
        <v>13</v>
      </c>
      <c r="C21" s="68"/>
      <c r="D21" s="69"/>
      <c r="E21" s="63">
        <v>22</v>
      </c>
      <c r="F21" s="59"/>
      <c r="G21" s="59"/>
      <c r="H21" s="70"/>
      <c r="I21" s="177"/>
      <c r="J21" s="177"/>
      <c r="K21" s="7"/>
      <c r="L21" s="7"/>
    </row>
    <row r="22" spans="1:12" s="8" customFormat="1" ht="19.5" customHeight="1">
      <c r="A22" s="71" t="s">
        <v>28</v>
      </c>
      <c r="B22" s="59" t="s">
        <v>14</v>
      </c>
      <c r="C22" s="61">
        <v>32728.1</v>
      </c>
      <c r="D22" s="72" t="s">
        <v>30</v>
      </c>
      <c r="E22" s="63">
        <v>23</v>
      </c>
      <c r="F22" s="59">
        <f>SUM(F10:F21)</f>
        <v>16143.04</v>
      </c>
      <c r="G22" s="59">
        <f>SUM(G10:G21)</f>
        <v>16143.04</v>
      </c>
      <c r="H22" s="73"/>
      <c r="I22" s="178"/>
      <c r="J22" s="178"/>
      <c r="K22" s="7"/>
      <c r="L22" s="7"/>
    </row>
    <row r="23" spans="1:12" s="8" customFormat="1" ht="19.5" customHeight="1">
      <c r="A23" s="96" t="s">
        <v>99</v>
      </c>
      <c r="B23" s="59" t="s">
        <v>15</v>
      </c>
      <c r="C23" s="61">
        <v>8035.01</v>
      </c>
      <c r="D23" s="158" t="s">
        <v>101</v>
      </c>
      <c r="E23" s="63">
        <v>24</v>
      </c>
      <c r="F23" s="156">
        <f>C27-F22</f>
        <v>24620.07</v>
      </c>
      <c r="G23" s="156">
        <f>C27-G22</f>
        <v>24620.07</v>
      </c>
      <c r="H23" s="75"/>
      <c r="I23" s="179"/>
      <c r="J23" s="179"/>
      <c r="K23" s="7"/>
      <c r="L23" s="7"/>
    </row>
    <row r="24" spans="1:12" s="8" customFormat="1" ht="19.5" customHeight="1">
      <c r="A24" s="96" t="s">
        <v>114</v>
      </c>
      <c r="B24" s="59" t="s">
        <v>16</v>
      </c>
      <c r="C24" s="61"/>
      <c r="D24" s="74"/>
      <c r="E24" s="63">
        <v>25</v>
      </c>
      <c r="F24" s="99"/>
      <c r="G24" s="63"/>
      <c r="H24" s="75"/>
      <c r="I24" s="179"/>
      <c r="J24" s="179"/>
      <c r="K24" s="7"/>
      <c r="L24" s="7"/>
    </row>
    <row r="25" spans="1:12" s="8" customFormat="1" ht="19.5" customHeight="1">
      <c r="A25" s="97" t="s">
        <v>100</v>
      </c>
      <c r="B25" s="59" t="s">
        <v>17</v>
      </c>
      <c r="C25" s="77"/>
      <c r="D25" s="78"/>
      <c r="E25" s="63">
        <v>26</v>
      </c>
      <c r="F25" s="100"/>
      <c r="G25" s="63"/>
      <c r="H25" s="79"/>
      <c r="I25" s="179"/>
      <c r="J25" s="179"/>
      <c r="K25" s="7"/>
      <c r="L25" s="7"/>
    </row>
    <row r="26" spans="1:12" s="8" customFormat="1" ht="19.5" customHeight="1">
      <c r="A26" s="97"/>
      <c r="B26" s="59" t="s">
        <v>18</v>
      </c>
      <c r="C26" s="77"/>
      <c r="D26" s="78"/>
      <c r="E26" s="63">
        <v>27</v>
      </c>
      <c r="F26" s="100"/>
      <c r="G26" s="63"/>
      <c r="H26" s="79"/>
      <c r="I26" s="179"/>
      <c r="J26" s="179"/>
      <c r="K26" s="7"/>
      <c r="L26" s="7"/>
    </row>
    <row r="27" spans="1:10" ht="19.5" customHeight="1" thickBot="1">
      <c r="A27" s="80" t="s">
        <v>33</v>
      </c>
      <c r="B27" s="159" t="s">
        <v>19</v>
      </c>
      <c r="C27" s="81">
        <f>SUM(C22:C26)</f>
        <v>40763.11</v>
      </c>
      <c r="D27" s="160" t="s">
        <v>33</v>
      </c>
      <c r="E27" s="108">
        <v>28</v>
      </c>
      <c r="F27" s="159">
        <f>SUM(F22:F26)</f>
        <v>40763.11</v>
      </c>
      <c r="G27" s="159">
        <f>SUM(G22:G26)</f>
        <v>40763.11</v>
      </c>
      <c r="H27" s="83"/>
      <c r="I27" s="178"/>
      <c r="J27" s="178"/>
    </row>
    <row r="28" spans="1:10" ht="29.25" customHeight="1">
      <c r="A28" s="232" t="s">
        <v>103</v>
      </c>
      <c r="B28" s="233"/>
      <c r="C28" s="233"/>
      <c r="D28" s="233"/>
      <c r="E28" s="233"/>
      <c r="F28" s="233"/>
      <c r="G28" s="233"/>
      <c r="H28" s="233"/>
      <c r="I28" s="166"/>
      <c r="J28" s="166"/>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dimension ref="A1:AX48"/>
  <sheetViews>
    <sheetView zoomScalePageLayoutView="0" workbookViewId="0" topLeftCell="A19">
      <selection activeCell="AU49" sqref="AU49"/>
    </sheetView>
  </sheetViews>
  <sheetFormatPr defaultColWidth="6.875" defaultRowHeight="12.75" customHeight="1"/>
  <cols>
    <col min="1" max="1" width="3.50390625" style="110" customWidth="1"/>
    <col min="2" max="2" width="2.75390625" style="110" customWidth="1"/>
    <col min="3" max="3" width="3.875" style="110" customWidth="1"/>
    <col min="4" max="4" width="13.875" style="110" customWidth="1"/>
    <col min="5" max="5" width="7.875" style="110" customWidth="1"/>
    <col min="6" max="7" width="6.375" style="110" customWidth="1"/>
    <col min="8" max="8" width="6.25390625" style="110" customWidth="1"/>
    <col min="9" max="9" width="5.00390625" style="110" customWidth="1"/>
    <col min="10" max="10" width="6.25390625" style="110" customWidth="1"/>
    <col min="11" max="11" width="5.75390625" style="110" customWidth="1"/>
    <col min="12" max="12" width="6.125" style="110" customWidth="1"/>
    <col min="13" max="13" width="6.25390625" style="110" customWidth="1"/>
    <col min="14" max="14" width="6.00390625" style="110" customWidth="1"/>
    <col min="15" max="17" width="5.00390625" style="110" customWidth="1"/>
    <col min="18" max="18" width="6.125" style="110" customWidth="1"/>
    <col min="19" max="22" width="5.00390625" style="110" customWidth="1"/>
    <col min="23" max="23" width="6.25390625" style="110" customWidth="1"/>
    <col min="24" max="24" width="5.00390625" style="110" customWidth="1"/>
    <col min="25" max="25" width="6.25390625" style="110" customWidth="1"/>
    <col min="26" max="26" width="5.75390625" style="110" customWidth="1"/>
    <col min="27" max="27" width="5.00390625" style="110" customWidth="1"/>
    <col min="28" max="28" width="6.00390625" style="110" customWidth="1"/>
    <col min="29" max="30" width="5.00390625" style="110" customWidth="1"/>
    <col min="31" max="31" width="6.00390625" style="110" customWidth="1"/>
    <col min="32" max="32" width="7.375" style="110" customWidth="1"/>
    <col min="33" max="33" width="7.25390625" style="110" customWidth="1"/>
    <col min="34" max="34" width="6.50390625" style="110" customWidth="1"/>
    <col min="35" max="35" width="0.12890625" style="110" customWidth="1"/>
    <col min="36" max="37" width="6.50390625" style="110" hidden="1" customWidth="1"/>
    <col min="38" max="38" width="0.2421875" style="110" customWidth="1"/>
    <col min="39" max="40" width="6.50390625" style="110" hidden="1" customWidth="1"/>
    <col min="41" max="41" width="13.50390625" style="110" hidden="1" customWidth="1"/>
    <col min="42" max="42" width="0.2421875" style="110" customWidth="1"/>
    <col min="43" max="46" width="6.50390625" style="110" hidden="1" customWidth="1"/>
    <col min="47" max="47" width="7.875" style="110" customWidth="1"/>
    <col min="48" max="48" width="4.50390625" style="110" customWidth="1"/>
    <col min="49" max="49" width="7.625" style="110" customWidth="1"/>
    <col min="50" max="50" width="8.00390625" style="110" customWidth="1"/>
    <col min="51" max="187" width="6.875" style="110" customWidth="1"/>
    <col min="188" max="16384" width="6.875" style="110" customWidth="1"/>
  </cols>
  <sheetData>
    <row r="1" spans="1:8" ht="30" customHeight="1">
      <c r="A1" s="248"/>
      <c r="B1" s="248"/>
      <c r="C1" s="248"/>
      <c r="E1" s="248"/>
      <c r="F1" s="248"/>
      <c r="G1" s="248"/>
      <c r="H1" s="248"/>
    </row>
    <row r="3" spans="1:49" ht="36.75" customHeight="1">
      <c r="A3" s="249" t="s">
        <v>95</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row>
    <row r="4" spans="1:50" ht="19.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50" t="s">
        <v>234</v>
      </c>
      <c r="AX4" s="148"/>
    </row>
    <row r="5" spans="1:50" ht="19.5" customHeight="1">
      <c r="A5" s="6" t="s">
        <v>175</v>
      </c>
      <c r="B5" s="119"/>
      <c r="C5" s="119"/>
      <c r="D5" s="119"/>
      <c r="E5" s="149"/>
      <c r="F5" s="149"/>
      <c r="G5" s="149"/>
      <c r="H5" s="149"/>
      <c r="I5" s="149"/>
      <c r="J5" s="149"/>
      <c r="K5" s="149"/>
      <c r="L5" s="149"/>
      <c r="M5" s="149"/>
      <c r="N5" s="149"/>
      <c r="O5" s="149"/>
      <c r="P5" s="149"/>
      <c r="Q5" s="149"/>
      <c r="R5" s="149"/>
      <c r="S5" s="149"/>
      <c r="T5" s="149"/>
      <c r="U5" s="149"/>
      <c r="V5" s="149"/>
      <c r="W5" s="149"/>
      <c r="X5" s="149"/>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50" t="s">
        <v>51</v>
      </c>
      <c r="AX5" s="118"/>
    </row>
    <row r="6" spans="1:50" ht="28.5" customHeight="1">
      <c r="A6" s="250" t="s">
        <v>136</v>
      </c>
      <c r="B6" s="251"/>
      <c r="C6" s="251"/>
      <c r="D6" s="252"/>
      <c r="E6" s="253" t="s">
        <v>33</v>
      </c>
      <c r="F6" s="245" t="s">
        <v>137</v>
      </c>
      <c r="G6" s="246"/>
      <c r="H6" s="246"/>
      <c r="I6" s="246"/>
      <c r="J6" s="246"/>
      <c r="K6" s="246"/>
      <c r="L6" s="247"/>
      <c r="M6" s="254" t="s">
        <v>138</v>
      </c>
      <c r="N6" s="254"/>
      <c r="O6" s="254"/>
      <c r="P6" s="254"/>
      <c r="Q6" s="254"/>
      <c r="R6" s="254"/>
      <c r="S6" s="254"/>
      <c r="T6" s="254"/>
      <c r="U6" s="254"/>
      <c r="V6" s="254"/>
      <c r="W6" s="254"/>
      <c r="X6" s="254"/>
      <c r="Y6" s="243" t="s">
        <v>139</v>
      </c>
      <c r="Z6" s="243"/>
      <c r="AA6" s="243"/>
      <c r="AB6" s="243"/>
      <c r="AC6" s="243"/>
      <c r="AD6" s="243"/>
      <c r="AE6" s="243"/>
      <c r="AF6" s="235" t="s">
        <v>140</v>
      </c>
      <c r="AG6" s="235"/>
      <c r="AH6" s="235"/>
      <c r="AI6" s="235" t="s">
        <v>256</v>
      </c>
      <c r="AJ6" s="235"/>
      <c r="AK6" s="235"/>
      <c r="AL6" s="235"/>
      <c r="AM6" s="235" t="s">
        <v>257</v>
      </c>
      <c r="AN6" s="235"/>
      <c r="AO6" s="235"/>
      <c r="AP6" s="235" t="s">
        <v>141</v>
      </c>
      <c r="AQ6" s="235"/>
      <c r="AR6" s="235"/>
      <c r="AS6" s="235" t="s">
        <v>258</v>
      </c>
      <c r="AT6" s="235"/>
      <c r="AU6" s="235"/>
      <c r="AV6" s="235"/>
      <c r="AW6" s="235"/>
      <c r="AX6" s="118"/>
    </row>
    <row r="7" spans="1:50" ht="28.5" customHeight="1">
      <c r="A7" s="121" t="s">
        <v>123</v>
      </c>
      <c r="B7" s="121"/>
      <c r="C7" s="150"/>
      <c r="D7" s="241" t="s">
        <v>39</v>
      </c>
      <c r="E7" s="234"/>
      <c r="F7" s="240" t="s">
        <v>131</v>
      </c>
      <c r="G7" s="240" t="s">
        <v>142</v>
      </c>
      <c r="H7" s="240" t="s">
        <v>143</v>
      </c>
      <c r="I7" s="240" t="s">
        <v>144</v>
      </c>
      <c r="J7" s="240" t="s">
        <v>218</v>
      </c>
      <c r="K7" s="240" t="s">
        <v>219</v>
      </c>
      <c r="L7" s="240" t="s">
        <v>220</v>
      </c>
      <c r="M7" s="244" t="s">
        <v>131</v>
      </c>
      <c r="N7" s="244" t="s">
        <v>145</v>
      </c>
      <c r="O7" s="244" t="s">
        <v>221</v>
      </c>
      <c r="P7" s="244" t="s">
        <v>222</v>
      </c>
      <c r="Q7" s="244" t="s">
        <v>223</v>
      </c>
      <c r="R7" s="244" t="s">
        <v>224</v>
      </c>
      <c r="S7" s="244" t="s">
        <v>225</v>
      </c>
      <c r="T7" s="244" t="s">
        <v>130</v>
      </c>
      <c r="U7" s="244" t="s">
        <v>226</v>
      </c>
      <c r="V7" s="244" t="s">
        <v>227</v>
      </c>
      <c r="W7" s="244" t="s">
        <v>228</v>
      </c>
      <c r="X7" s="244" t="s">
        <v>229</v>
      </c>
      <c r="Y7" s="234" t="s">
        <v>131</v>
      </c>
      <c r="Z7" s="234" t="s">
        <v>146</v>
      </c>
      <c r="AA7" s="234" t="s">
        <v>147</v>
      </c>
      <c r="AB7" s="234" t="s">
        <v>230</v>
      </c>
      <c r="AC7" s="234" t="s">
        <v>231</v>
      </c>
      <c r="AD7" s="234" t="s">
        <v>232</v>
      </c>
      <c r="AE7" s="234" t="s">
        <v>233</v>
      </c>
      <c r="AF7" s="234" t="s">
        <v>131</v>
      </c>
      <c r="AG7" s="234" t="s">
        <v>148</v>
      </c>
      <c r="AH7" s="234" t="s">
        <v>149</v>
      </c>
      <c r="AI7" s="234" t="s">
        <v>131</v>
      </c>
      <c r="AJ7" s="234" t="s">
        <v>259</v>
      </c>
      <c r="AK7" s="234" t="s">
        <v>260</v>
      </c>
      <c r="AL7" s="234" t="s">
        <v>261</v>
      </c>
      <c r="AM7" s="234" t="s">
        <v>131</v>
      </c>
      <c r="AN7" s="234" t="s">
        <v>262</v>
      </c>
      <c r="AO7" s="234" t="s">
        <v>263</v>
      </c>
      <c r="AP7" s="234" t="s">
        <v>131</v>
      </c>
      <c r="AQ7" s="234" t="s">
        <v>264</v>
      </c>
      <c r="AR7" s="234" t="s">
        <v>265</v>
      </c>
      <c r="AS7" s="234" t="s">
        <v>131</v>
      </c>
      <c r="AT7" s="234" t="s">
        <v>266</v>
      </c>
      <c r="AU7" s="234" t="s">
        <v>150</v>
      </c>
      <c r="AV7" s="234" t="s">
        <v>267</v>
      </c>
      <c r="AW7" s="234" t="s">
        <v>261</v>
      </c>
      <c r="AX7" s="118"/>
    </row>
    <row r="8" spans="1:50" ht="36.75" customHeight="1">
      <c r="A8" s="125" t="s">
        <v>125</v>
      </c>
      <c r="B8" s="124" t="s">
        <v>126</v>
      </c>
      <c r="C8" s="126" t="s">
        <v>127</v>
      </c>
      <c r="D8" s="242"/>
      <c r="E8" s="244"/>
      <c r="F8" s="234"/>
      <c r="G8" s="234"/>
      <c r="H8" s="234"/>
      <c r="I8" s="234"/>
      <c r="J8" s="234"/>
      <c r="K8" s="234"/>
      <c r="L8" s="234"/>
      <c r="M8" s="240"/>
      <c r="N8" s="240"/>
      <c r="O8" s="240"/>
      <c r="P8" s="240"/>
      <c r="Q8" s="240"/>
      <c r="R8" s="240"/>
      <c r="S8" s="240"/>
      <c r="T8" s="240"/>
      <c r="U8" s="240"/>
      <c r="V8" s="240"/>
      <c r="W8" s="240"/>
      <c r="X8" s="240"/>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118"/>
    </row>
    <row r="9" spans="1:50" ht="25.5" customHeight="1">
      <c r="A9" s="237" t="s">
        <v>50</v>
      </c>
      <c r="B9" s="238"/>
      <c r="C9" s="238"/>
      <c r="D9" s="239"/>
      <c r="E9" s="138">
        <f>F9+M9+Y9+AF9+AU9</f>
        <v>16143.039999999999</v>
      </c>
      <c r="F9" s="164">
        <f aca="true" t="shared" si="0" ref="F9:AW9">F10+F19+F23+F43</f>
        <v>347.90000000000003</v>
      </c>
      <c r="G9" s="164">
        <f t="shared" si="0"/>
        <v>117.4</v>
      </c>
      <c r="H9" s="164">
        <f t="shared" si="0"/>
        <v>131.6</v>
      </c>
      <c r="I9" s="164">
        <f t="shared" si="0"/>
        <v>8.4</v>
      </c>
      <c r="J9" s="164">
        <f t="shared" si="0"/>
        <v>13.89</v>
      </c>
      <c r="K9" s="164">
        <f t="shared" si="0"/>
        <v>48.41</v>
      </c>
      <c r="L9" s="164">
        <f t="shared" si="0"/>
        <v>28.2</v>
      </c>
      <c r="M9" s="164">
        <f t="shared" si="0"/>
        <v>102.5</v>
      </c>
      <c r="N9" s="164">
        <f t="shared" si="0"/>
        <v>19.5</v>
      </c>
      <c r="O9" s="164">
        <f t="shared" si="0"/>
        <v>1</v>
      </c>
      <c r="P9" s="164">
        <f t="shared" si="0"/>
        <v>1.8</v>
      </c>
      <c r="Q9" s="164">
        <f t="shared" si="0"/>
        <v>3.1</v>
      </c>
      <c r="R9" s="164">
        <f t="shared" si="0"/>
        <v>42</v>
      </c>
      <c r="S9" s="164">
        <f t="shared" si="0"/>
        <v>0.5</v>
      </c>
      <c r="T9" s="164">
        <f t="shared" si="0"/>
        <v>9</v>
      </c>
      <c r="U9" s="164">
        <f t="shared" si="0"/>
        <v>0.9</v>
      </c>
      <c r="V9" s="164">
        <f t="shared" si="0"/>
        <v>3.7</v>
      </c>
      <c r="W9" s="164">
        <f t="shared" si="0"/>
        <v>20</v>
      </c>
      <c r="X9" s="164">
        <f t="shared" si="0"/>
        <v>1</v>
      </c>
      <c r="Y9" s="164">
        <f t="shared" si="0"/>
        <v>37.239999999999995</v>
      </c>
      <c r="Z9" s="164">
        <f t="shared" si="0"/>
        <v>8.46</v>
      </c>
      <c r="AA9" s="164">
        <f t="shared" si="0"/>
        <v>1.06</v>
      </c>
      <c r="AB9" s="164">
        <f t="shared" si="0"/>
        <v>11.98</v>
      </c>
      <c r="AC9" s="164">
        <f t="shared" si="0"/>
        <v>4.62</v>
      </c>
      <c r="AD9" s="164">
        <f t="shared" si="0"/>
        <v>0.54</v>
      </c>
      <c r="AE9" s="164">
        <f t="shared" si="0"/>
        <v>10.65</v>
      </c>
      <c r="AF9" s="164">
        <f t="shared" si="0"/>
        <v>1523.5</v>
      </c>
      <c r="AG9" s="164">
        <f t="shared" si="0"/>
        <v>1279.9</v>
      </c>
      <c r="AH9" s="164">
        <f t="shared" si="0"/>
        <v>243.6</v>
      </c>
      <c r="AI9" s="164"/>
      <c r="AJ9" s="164"/>
      <c r="AK9" s="164"/>
      <c r="AL9" s="164"/>
      <c r="AM9" s="164"/>
      <c r="AN9" s="164"/>
      <c r="AO9" s="164"/>
      <c r="AP9" s="164"/>
      <c r="AQ9" s="164"/>
      <c r="AR9" s="164"/>
      <c r="AS9" s="164"/>
      <c r="AT9" s="164"/>
      <c r="AU9" s="164">
        <f t="shared" si="0"/>
        <v>14131.9</v>
      </c>
      <c r="AV9" s="164">
        <f t="shared" si="0"/>
        <v>0.7</v>
      </c>
      <c r="AW9" s="164">
        <f t="shared" si="0"/>
        <v>14131.2</v>
      </c>
      <c r="AX9" s="118"/>
    </row>
    <row r="10" spans="1:50" ht="33" customHeight="1">
      <c r="A10" s="161">
        <v>208</v>
      </c>
      <c r="B10" s="161"/>
      <c r="C10" s="161"/>
      <c r="D10" s="162" t="s">
        <v>164</v>
      </c>
      <c r="E10" s="138">
        <f>F10+M10+Y10+AF10+AU10</f>
        <v>71.7</v>
      </c>
      <c r="F10" s="138">
        <v>50.2</v>
      </c>
      <c r="G10" s="138"/>
      <c r="H10" s="138"/>
      <c r="I10" s="138"/>
      <c r="J10" s="138">
        <v>1.79</v>
      </c>
      <c r="K10" s="138">
        <v>48.41</v>
      </c>
      <c r="L10" s="138"/>
      <c r="M10" s="138"/>
      <c r="N10" s="138"/>
      <c r="O10" s="138"/>
      <c r="P10" s="138"/>
      <c r="Q10" s="138"/>
      <c r="R10" s="138"/>
      <c r="S10" s="138"/>
      <c r="T10" s="138"/>
      <c r="U10" s="138"/>
      <c r="V10" s="138"/>
      <c r="W10" s="138"/>
      <c r="X10" s="138"/>
      <c r="Y10" s="138">
        <f>SUM(Z10:AE10)</f>
        <v>21.5</v>
      </c>
      <c r="Z10" s="138">
        <v>8.46</v>
      </c>
      <c r="AA10" s="138">
        <f>SUM(AA11:AA13)</f>
        <v>1.06</v>
      </c>
      <c r="AB10" s="138">
        <v>11.98</v>
      </c>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51"/>
    </row>
    <row r="11" spans="1:49" ht="33" customHeight="1">
      <c r="A11" s="161"/>
      <c r="B11" s="161" t="s">
        <v>177</v>
      </c>
      <c r="C11" s="161"/>
      <c r="D11" s="162" t="s">
        <v>165</v>
      </c>
      <c r="E11" s="138">
        <f aca="true" t="shared" si="1" ref="E11:E45">F11+M11+Y11+AF11+AU11</f>
        <v>57.93</v>
      </c>
      <c r="F11" s="138">
        <f>SUM(F12:F14)</f>
        <v>48.41</v>
      </c>
      <c r="G11" s="138"/>
      <c r="H11" s="138"/>
      <c r="I11" s="138"/>
      <c r="J11" s="138"/>
      <c r="K11" s="138">
        <f>SUM(K12:K14)</f>
        <v>48.41</v>
      </c>
      <c r="L11" s="138"/>
      <c r="M11" s="152"/>
      <c r="N11" s="152"/>
      <c r="O11" s="152"/>
      <c r="P11" s="152"/>
      <c r="Q11" s="152"/>
      <c r="R11" s="152"/>
      <c r="S11" s="152"/>
      <c r="T11" s="152"/>
      <c r="U11" s="152"/>
      <c r="V11" s="152"/>
      <c r="W11" s="152"/>
      <c r="X11" s="152"/>
      <c r="Y11" s="138">
        <f>SUM(Z11:AE11)</f>
        <v>9.520000000000001</v>
      </c>
      <c r="Z11" s="138">
        <f>SUM(Z12:Z14)</f>
        <v>8.46</v>
      </c>
      <c r="AA11" s="138">
        <f>SUM(AA12:AA14)</f>
        <v>1.06</v>
      </c>
      <c r="AB11" s="138"/>
      <c r="AC11" s="138"/>
      <c r="AD11" s="138"/>
      <c r="AE11" s="138"/>
      <c r="AF11" s="152"/>
      <c r="AG11" s="152"/>
      <c r="AH11" s="152"/>
      <c r="AI11" s="152"/>
      <c r="AJ11" s="152"/>
      <c r="AK11" s="152"/>
      <c r="AL11" s="152"/>
      <c r="AM11" s="152"/>
      <c r="AN11" s="152"/>
      <c r="AO11" s="152"/>
      <c r="AP11" s="152"/>
      <c r="AQ11" s="152"/>
      <c r="AR11" s="152"/>
      <c r="AS11" s="152"/>
      <c r="AT11" s="152"/>
      <c r="AU11" s="152"/>
      <c r="AV11" s="152"/>
      <c r="AW11" s="152"/>
    </row>
    <row r="12" spans="1:49" ht="33" customHeight="1">
      <c r="A12" s="161"/>
      <c r="B12" s="161"/>
      <c r="C12" s="161" t="s">
        <v>178</v>
      </c>
      <c r="D12" s="162" t="s">
        <v>183</v>
      </c>
      <c r="E12" s="138">
        <f t="shared" si="1"/>
        <v>8.46</v>
      </c>
      <c r="F12" s="138"/>
      <c r="G12" s="138"/>
      <c r="H12" s="138"/>
      <c r="I12" s="138"/>
      <c r="J12" s="138"/>
      <c r="K12" s="138"/>
      <c r="L12" s="138"/>
      <c r="M12" s="152"/>
      <c r="N12" s="152"/>
      <c r="O12" s="152"/>
      <c r="P12" s="152"/>
      <c r="Q12" s="152"/>
      <c r="R12" s="152"/>
      <c r="S12" s="152"/>
      <c r="T12" s="152"/>
      <c r="U12" s="152"/>
      <c r="V12" s="152"/>
      <c r="W12" s="152"/>
      <c r="X12" s="152"/>
      <c r="Y12" s="138">
        <v>8.46</v>
      </c>
      <c r="Z12" s="138">
        <v>8.46</v>
      </c>
      <c r="AA12" s="138"/>
      <c r="AB12" s="138"/>
      <c r="AC12" s="138"/>
      <c r="AD12" s="138"/>
      <c r="AE12" s="138"/>
      <c r="AF12" s="152"/>
      <c r="AG12" s="152"/>
      <c r="AH12" s="152"/>
      <c r="AI12" s="152"/>
      <c r="AJ12" s="152"/>
      <c r="AK12" s="152"/>
      <c r="AL12" s="152"/>
      <c r="AM12" s="152"/>
      <c r="AN12" s="152"/>
      <c r="AO12" s="152"/>
      <c r="AP12" s="152"/>
      <c r="AQ12" s="152"/>
      <c r="AR12" s="152"/>
      <c r="AS12" s="152"/>
      <c r="AT12" s="152"/>
      <c r="AU12" s="152"/>
      <c r="AV12" s="152"/>
      <c r="AW12" s="152"/>
    </row>
    <row r="13" spans="1:49" ht="33" customHeight="1">
      <c r="A13" s="161"/>
      <c r="B13" s="161"/>
      <c r="C13" s="161" t="s">
        <v>177</v>
      </c>
      <c r="D13" s="162" t="s">
        <v>184</v>
      </c>
      <c r="E13" s="138">
        <f t="shared" si="1"/>
        <v>48.41</v>
      </c>
      <c r="F13" s="138">
        <v>48.41</v>
      </c>
      <c r="G13" s="138"/>
      <c r="H13" s="138"/>
      <c r="I13" s="138"/>
      <c r="J13" s="138"/>
      <c r="K13" s="138">
        <v>48.41</v>
      </c>
      <c r="L13" s="138"/>
      <c r="M13" s="152"/>
      <c r="N13" s="152"/>
      <c r="O13" s="152"/>
      <c r="P13" s="152"/>
      <c r="Q13" s="152"/>
      <c r="R13" s="152"/>
      <c r="S13" s="152"/>
      <c r="T13" s="152"/>
      <c r="U13" s="152"/>
      <c r="V13" s="152"/>
      <c r="W13" s="152"/>
      <c r="X13" s="152"/>
      <c r="Y13" s="138"/>
      <c r="Z13" s="138"/>
      <c r="AA13" s="138"/>
      <c r="AB13" s="138"/>
      <c r="AC13" s="138"/>
      <c r="AD13" s="138"/>
      <c r="AE13" s="138"/>
      <c r="AF13" s="152"/>
      <c r="AG13" s="152"/>
      <c r="AH13" s="152"/>
      <c r="AI13" s="152"/>
      <c r="AJ13" s="152"/>
      <c r="AK13" s="152"/>
      <c r="AL13" s="152"/>
      <c r="AM13" s="152"/>
      <c r="AN13" s="152"/>
      <c r="AO13" s="152"/>
      <c r="AP13" s="152"/>
      <c r="AQ13" s="152"/>
      <c r="AR13" s="152"/>
      <c r="AS13" s="152"/>
      <c r="AT13" s="152"/>
      <c r="AU13" s="152"/>
      <c r="AV13" s="152"/>
      <c r="AW13" s="152"/>
    </row>
    <row r="14" spans="1:49" ht="33" customHeight="1">
      <c r="A14" s="161"/>
      <c r="B14" s="161"/>
      <c r="C14" s="161" t="s">
        <v>181</v>
      </c>
      <c r="D14" s="162" t="s">
        <v>185</v>
      </c>
      <c r="E14" s="138">
        <f t="shared" si="1"/>
        <v>1.06</v>
      </c>
      <c r="F14" s="138"/>
      <c r="G14" s="138"/>
      <c r="H14" s="138"/>
      <c r="I14" s="138"/>
      <c r="J14" s="138"/>
      <c r="K14" s="138"/>
      <c r="L14" s="138"/>
      <c r="M14" s="152"/>
      <c r="N14" s="152"/>
      <c r="O14" s="152"/>
      <c r="P14" s="152"/>
      <c r="Q14" s="152"/>
      <c r="R14" s="152"/>
      <c r="S14" s="152"/>
      <c r="T14" s="152"/>
      <c r="U14" s="152"/>
      <c r="V14" s="152"/>
      <c r="W14" s="152"/>
      <c r="X14" s="152"/>
      <c r="Y14" s="138">
        <v>1.06</v>
      </c>
      <c r="Z14" s="138"/>
      <c r="AA14" s="138">
        <v>1.06</v>
      </c>
      <c r="AB14" s="138"/>
      <c r="AC14" s="138"/>
      <c r="AD14" s="138"/>
      <c r="AE14" s="138"/>
      <c r="AF14" s="152"/>
      <c r="AG14" s="152"/>
      <c r="AH14" s="152"/>
      <c r="AI14" s="152"/>
      <c r="AJ14" s="152"/>
      <c r="AK14" s="152"/>
      <c r="AL14" s="152"/>
      <c r="AM14" s="152"/>
      <c r="AN14" s="152"/>
      <c r="AO14" s="152"/>
      <c r="AP14" s="152"/>
      <c r="AQ14" s="152"/>
      <c r="AR14" s="152"/>
      <c r="AS14" s="152"/>
      <c r="AT14" s="152"/>
      <c r="AU14" s="152"/>
      <c r="AV14" s="152"/>
      <c r="AW14" s="152"/>
    </row>
    <row r="15" spans="1:49" ht="33" customHeight="1">
      <c r="A15" s="161"/>
      <c r="B15" s="161" t="s">
        <v>179</v>
      </c>
      <c r="C15" s="161"/>
      <c r="D15" s="162" t="s">
        <v>166</v>
      </c>
      <c r="E15" s="138">
        <f t="shared" si="1"/>
        <v>11.98</v>
      </c>
      <c r="F15" s="138"/>
      <c r="G15" s="138"/>
      <c r="H15" s="138"/>
      <c r="I15" s="138"/>
      <c r="J15" s="138"/>
      <c r="K15" s="138"/>
      <c r="L15" s="138"/>
      <c r="M15" s="152"/>
      <c r="N15" s="152"/>
      <c r="O15" s="152"/>
      <c r="P15" s="152"/>
      <c r="Q15" s="152"/>
      <c r="R15" s="152"/>
      <c r="S15" s="152"/>
      <c r="T15" s="152"/>
      <c r="U15" s="152"/>
      <c r="V15" s="152"/>
      <c r="W15" s="152"/>
      <c r="X15" s="152"/>
      <c r="Y15" s="138">
        <v>11.98</v>
      </c>
      <c r="Z15" s="138"/>
      <c r="AA15" s="138"/>
      <c r="AB15" s="138">
        <v>11.98</v>
      </c>
      <c r="AC15" s="138"/>
      <c r="AD15" s="138"/>
      <c r="AE15" s="138"/>
      <c r="AF15" s="152"/>
      <c r="AG15" s="152"/>
      <c r="AH15" s="152"/>
      <c r="AI15" s="152"/>
      <c r="AJ15" s="152"/>
      <c r="AK15" s="152"/>
      <c r="AL15" s="152"/>
      <c r="AM15" s="152"/>
      <c r="AN15" s="152"/>
      <c r="AO15" s="152"/>
      <c r="AP15" s="152"/>
      <c r="AQ15" s="152"/>
      <c r="AR15" s="152"/>
      <c r="AS15" s="152"/>
      <c r="AT15" s="152"/>
      <c r="AU15" s="152"/>
      <c r="AV15" s="152"/>
      <c r="AW15" s="152"/>
    </row>
    <row r="16" spans="1:49" ht="33" customHeight="1">
      <c r="A16" s="161"/>
      <c r="B16" s="161"/>
      <c r="C16" s="161" t="s">
        <v>178</v>
      </c>
      <c r="D16" s="162" t="s">
        <v>186</v>
      </c>
      <c r="E16" s="138">
        <f t="shared" si="1"/>
        <v>11.98</v>
      </c>
      <c r="F16" s="138"/>
      <c r="G16" s="138"/>
      <c r="H16" s="138"/>
      <c r="I16" s="138"/>
      <c r="J16" s="138"/>
      <c r="K16" s="138"/>
      <c r="L16" s="138"/>
      <c r="M16" s="152"/>
      <c r="N16" s="152"/>
      <c r="O16" s="152"/>
      <c r="P16" s="152"/>
      <c r="Q16" s="152"/>
      <c r="R16" s="152"/>
      <c r="S16" s="152"/>
      <c r="T16" s="152"/>
      <c r="U16" s="152"/>
      <c r="V16" s="152"/>
      <c r="W16" s="152"/>
      <c r="X16" s="152"/>
      <c r="Y16" s="138">
        <v>11.98</v>
      </c>
      <c r="Z16" s="138"/>
      <c r="AA16" s="138"/>
      <c r="AB16" s="138">
        <v>11.98</v>
      </c>
      <c r="AC16" s="138"/>
      <c r="AD16" s="138"/>
      <c r="AE16" s="138"/>
      <c r="AF16" s="152"/>
      <c r="AG16" s="152"/>
      <c r="AH16" s="152"/>
      <c r="AI16" s="152"/>
      <c r="AJ16" s="152"/>
      <c r="AK16" s="152"/>
      <c r="AL16" s="152"/>
      <c r="AM16" s="152"/>
      <c r="AN16" s="152"/>
      <c r="AO16" s="152"/>
      <c r="AP16" s="152"/>
      <c r="AQ16" s="152"/>
      <c r="AR16" s="152"/>
      <c r="AS16" s="152"/>
      <c r="AT16" s="152"/>
      <c r="AU16" s="152"/>
      <c r="AV16" s="152"/>
      <c r="AW16" s="152"/>
    </row>
    <row r="17" spans="1:49" ht="33" customHeight="1">
      <c r="A17" s="161"/>
      <c r="B17" s="161" t="s">
        <v>180</v>
      </c>
      <c r="C17" s="161"/>
      <c r="D17" s="162" t="s">
        <v>167</v>
      </c>
      <c r="E17" s="138">
        <f t="shared" si="1"/>
        <v>1.79</v>
      </c>
      <c r="F17" s="138">
        <v>1.79</v>
      </c>
      <c r="G17" s="138"/>
      <c r="H17" s="138"/>
      <c r="I17" s="138"/>
      <c r="J17" s="138">
        <v>1.79</v>
      </c>
      <c r="K17" s="138"/>
      <c r="L17" s="138"/>
      <c r="M17" s="152"/>
      <c r="N17" s="152"/>
      <c r="O17" s="152"/>
      <c r="P17" s="152"/>
      <c r="Q17" s="152"/>
      <c r="R17" s="152"/>
      <c r="S17" s="152"/>
      <c r="T17" s="152"/>
      <c r="U17" s="152"/>
      <c r="V17" s="152"/>
      <c r="W17" s="152"/>
      <c r="X17" s="152"/>
      <c r="Y17" s="138"/>
      <c r="Z17" s="138"/>
      <c r="AA17" s="138"/>
      <c r="AB17" s="138"/>
      <c r="AC17" s="138"/>
      <c r="AD17" s="138"/>
      <c r="AE17" s="138"/>
      <c r="AF17" s="152"/>
      <c r="AG17" s="152"/>
      <c r="AH17" s="152"/>
      <c r="AI17" s="152"/>
      <c r="AJ17" s="152"/>
      <c r="AK17" s="152"/>
      <c r="AL17" s="152"/>
      <c r="AM17" s="152"/>
      <c r="AN17" s="152"/>
      <c r="AO17" s="152"/>
      <c r="AP17" s="152"/>
      <c r="AQ17" s="152"/>
      <c r="AR17" s="152"/>
      <c r="AS17" s="152"/>
      <c r="AT17" s="152"/>
      <c r="AU17" s="152"/>
      <c r="AV17" s="152"/>
      <c r="AW17" s="152"/>
    </row>
    <row r="18" spans="1:49" ht="33" customHeight="1">
      <c r="A18" s="161"/>
      <c r="B18" s="161"/>
      <c r="C18" s="161" t="s">
        <v>181</v>
      </c>
      <c r="D18" s="162" t="s">
        <v>187</v>
      </c>
      <c r="E18" s="138">
        <f t="shared" si="1"/>
        <v>1.79</v>
      </c>
      <c r="F18" s="138">
        <v>1.79</v>
      </c>
      <c r="G18" s="138"/>
      <c r="H18" s="138"/>
      <c r="I18" s="138"/>
      <c r="J18" s="138">
        <v>1.8</v>
      </c>
      <c r="K18" s="138"/>
      <c r="L18" s="138"/>
      <c r="M18" s="152"/>
      <c r="N18" s="152"/>
      <c r="O18" s="152"/>
      <c r="P18" s="152"/>
      <c r="Q18" s="152"/>
      <c r="R18" s="152"/>
      <c r="S18" s="152"/>
      <c r="T18" s="152"/>
      <c r="U18" s="152"/>
      <c r="V18" s="152"/>
      <c r="W18" s="152"/>
      <c r="X18" s="152"/>
      <c r="Y18" s="138"/>
      <c r="Z18" s="138"/>
      <c r="AA18" s="138"/>
      <c r="AB18" s="138"/>
      <c r="AC18" s="138"/>
      <c r="AD18" s="138"/>
      <c r="AE18" s="138"/>
      <c r="AF18" s="152"/>
      <c r="AG18" s="152"/>
      <c r="AH18" s="152"/>
      <c r="AI18" s="152"/>
      <c r="AJ18" s="152"/>
      <c r="AK18" s="152"/>
      <c r="AL18" s="152"/>
      <c r="AM18" s="152"/>
      <c r="AN18" s="152"/>
      <c r="AO18" s="152"/>
      <c r="AP18" s="152"/>
      <c r="AQ18" s="152"/>
      <c r="AR18" s="152"/>
      <c r="AS18" s="152"/>
      <c r="AT18" s="152"/>
      <c r="AU18" s="152"/>
      <c r="AV18" s="152"/>
      <c r="AW18" s="152"/>
    </row>
    <row r="19" spans="1:49" ht="33" customHeight="1">
      <c r="A19" s="161">
        <v>210</v>
      </c>
      <c r="B19" s="161"/>
      <c r="C19" s="161"/>
      <c r="D19" s="162" t="s">
        <v>168</v>
      </c>
      <c r="E19" s="138">
        <f t="shared" si="1"/>
        <v>12.64</v>
      </c>
      <c r="F19" s="138">
        <v>12.1</v>
      </c>
      <c r="G19" s="138"/>
      <c r="H19" s="138"/>
      <c r="I19" s="138"/>
      <c r="J19" s="138">
        <v>12.1</v>
      </c>
      <c r="K19" s="138"/>
      <c r="L19" s="138"/>
      <c r="M19" s="152"/>
      <c r="N19" s="152"/>
      <c r="O19" s="152"/>
      <c r="P19" s="152"/>
      <c r="Q19" s="152"/>
      <c r="R19" s="152"/>
      <c r="S19" s="152"/>
      <c r="T19" s="152"/>
      <c r="U19" s="152"/>
      <c r="V19" s="152"/>
      <c r="W19" s="152"/>
      <c r="X19" s="152"/>
      <c r="Y19" s="138">
        <v>0.54</v>
      </c>
      <c r="Z19" s="138"/>
      <c r="AA19" s="138"/>
      <c r="AB19" s="138"/>
      <c r="AC19" s="138"/>
      <c r="AD19" s="138">
        <v>0.54</v>
      </c>
      <c r="AE19" s="138"/>
      <c r="AF19" s="152"/>
      <c r="AG19" s="152"/>
      <c r="AH19" s="152"/>
      <c r="AI19" s="152"/>
      <c r="AJ19" s="152"/>
      <c r="AK19" s="152"/>
      <c r="AL19" s="152"/>
      <c r="AM19" s="152"/>
      <c r="AN19" s="152"/>
      <c r="AO19" s="152"/>
      <c r="AP19" s="152"/>
      <c r="AQ19" s="152"/>
      <c r="AR19" s="152"/>
      <c r="AS19" s="152"/>
      <c r="AT19" s="152"/>
      <c r="AU19" s="152"/>
      <c r="AV19" s="152"/>
      <c r="AW19" s="152"/>
    </row>
    <row r="20" spans="1:49" ht="33" customHeight="1">
      <c r="A20" s="161"/>
      <c r="B20" s="161" t="s">
        <v>177</v>
      </c>
      <c r="C20" s="161"/>
      <c r="D20" s="162" t="s">
        <v>169</v>
      </c>
      <c r="E20" s="138">
        <f t="shared" si="1"/>
        <v>12.64</v>
      </c>
      <c r="F20" s="138">
        <v>12.1</v>
      </c>
      <c r="G20" s="138"/>
      <c r="H20" s="138"/>
      <c r="I20" s="138"/>
      <c r="J20" s="138">
        <v>12.1</v>
      </c>
      <c r="K20" s="138"/>
      <c r="L20" s="138"/>
      <c r="M20" s="152"/>
      <c r="N20" s="152"/>
      <c r="O20" s="152"/>
      <c r="P20" s="152"/>
      <c r="Q20" s="152"/>
      <c r="R20" s="152"/>
      <c r="S20" s="152"/>
      <c r="T20" s="152"/>
      <c r="U20" s="152"/>
      <c r="V20" s="152"/>
      <c r="W20" s="152"/>
      <c r="X20" s="152"/>
      <c r="Y20" s="138">
        <v>0.54</v>
      </c>
      <c r="Z20" s="138"/>
      <c r="AA20" s="138"/>
      <c r="AB20" s="138"/>
      <c r="AC20" s="138"/>
      <c r="AD20" s="138">
        <v>0.54</v>
      </c>
      <c r="AE20" s="138"/>
      <c r="AF20" s="152"/>
      <c r="AG20" s="152"/>
      <c r="AH20" s="152"/>
      <c r="AI20" s="152"/>
      <c r="AJ20" s="152"/>
      <c r="AK20" s="152"/>
      <c r="AL20" s="152"/>
      <c r="AM20" s="152"/>
      <c r="AN20" s="152"/>
      <c r="AO20" s="152"/>
      <c r="AP20" s="152"/>
      <c r="AQ20" s="152"/>
      <c r="AR20" s="152"/>
      <c r="AS20" s="152"/>
      <c r="AT20" s="152"/>
      <c r="AU20" s="152"/>
      <c r="AV20" s="152"/>
      <c r="AW20" s="152"/>
    </row>
    <row r="21" spans="1:49" ht="33" customHeight="1">
      <c r="A21" s="161"/>
      <c r="B21" s="161"/>
      <c r="C21" s="161" t="s">
        <v>178</v>
      </c>
      <c r="D21" s="162" t="s">
        <v>189</v>
      </c>
      <c r="E21" s="138">
        <f t="shared" si="1"/>
        <v>12.1</v>
      </c>
      <c r="F21" s="138">
        <v>12.1</v>
      </c>
      <c r="G21" s="138"/>
      <c r="H21" s="138"/>
      <c r="I21" s="138"/>
      <c r="J21" s="138">
        <v>12.1</v>
      </c>
      <c r="K21" s="138"/>
      <c r="L21" s="138"/>
      <c r="M21" s="152"/>
      <c r="N21" s="152"/>
      <c r="O21" s="152"/>
      <c r="P21" s="152"/>
      <c r="Q21" s="152"/>
      <c r="R21" s="152"/>
      <c r="S21" s="152"/>
      <c r="T21" s="152"/>
      <c r="U21" s="152"/>
      <c r="V21" s="152"/>
      <c r="W21" s="152"/>
      <c r="X21" s="152"/>
      <c r="Y21" s="138"/>
      <c r="Z21" s="138"/>
      <c r="AA21" s="138"/>
      <c r="AB21" s="138"/>
      <c r="AC21" s="138"/>
      <c r="AD21" s="138"/>
      <c r="AE21" s="138"/>
      <c r="AF21" s="152"/>
      <c r="AG21" s="152"/>
      <c r="AH21" s="152"/>
      <c r="AI21" s="152"/>
      <c r="AJ21" s="152"/>
      <c r="AK21" s="152"/>
      <c r="AL21" s="152"/>
      <c r="AM21" s="152"/>
      <c r="AN21" s="152"/>
      <c r="AO21" s="152"/>
      <c r="AP21" s="152"/>
      <c r="AQ21" s="152"/>
      <c r="AR21" s="152"/>
      <c r="AS21" s="152"/>
      <c r="AT21" s="152"/>
      <c r="AU21" s="152"/>
      <c r="AV21" s="152"/>
      <c r="AW21" s="152"/>
    </row>
    <row r="22" spans="1:49" ht="33" customHeight="1">
      <c r="A22" s="161"/>
      <c r="B22" s="161"/>
      <c r="C22" s="161" t="s">
        <v>188</v>
      </c>
      <c r="D22" s="162" t="s">
        <v>190</v>
      </c>
      <c r="E22" s="138">
        <f t="shared" si="1"/>
        <v>0.54</v>
      </c>
      <c r="F22" s="138"/>
      <c r="G22" s="138"/>
      <c r="H22" s="138"/>
      <c r="I22" s="138"/>
      <c r="J22" s="138"/>
      <c r="K22" s="138"/>
      <c r="L22" s="138"/>
      <c r="M22" s="152"/>
      <c r="N22" s="152"/>
      <c r="O22" s="152"/>
      <c r="P22" s="152"/>
      <c r="Q22" s="152"/>
      <c r="R22" s="152"/>
      <c r="S22" s="152"/>
      <c r="T22" s="152"/>
      <c r="U22" s="152"/>
      <c r="V22" s="152"/>
      <c r="W22" s="152"/>
      <c r="X22" s="152"/>
      <c r="Y22" s="138">
        <v>0.54</v>
      </c>
      <c r="Z22" s="138"/>
      <c r="AA22" s="138"/>
      <c r="AB22" s="138"/>
      <c r="AC22" s="138"/>
      <c r="AD22" s="138">
        <v>0.54</v>
      </c>
      <c r="AE22" s="138"/>
      <c r="AF22" s="152"/>
      <c r="AG22" s="152"/>
      <c r="AH22" s="152"/>
      <c r="AI22" s="152"/>
      <c r="AJ22" s="152"/>
      <c r="AK22" s="152"/>
      <c r="AL22" s="152"/>
      <c r="AM22" s="152"/>
      <c r="AN22" s="152"/>
      <c r="AO22" s="152"/>
      <c r="AP22" s="152"/>
      <c r="AQ22" s="152"/>
      <c r="AR22" s="152"/>
      <c r="AS22" s="152"/>
      <c r="AT22" s="152"/>
      <c r="AU22" s="152"/>
      <c r="AV22" s="152"/>
      <c r="AW22" s="152"/>
    </row>
    <row r="23" spans="1:49" ht="33" customHeight="1">
      <c r="A23" s="161">
        <v>214</v>
      </c>
      <c r="B23" s="161"/>
      <c r="C23" s="161"/>
      <c r="D23" s="162" t="s">
        <v>170</v>
      </c>
      <c r="E23" s="138">
        <f t="shared" si="1"/>
        <v>15218.699999999999</v>
      </c>
      <c r="F23" s="138">
        <v>285.6</v>
      </c>
      <c r="G23" s="138">
        <v>117.4</v>
      </c>
      <c r="H23" s="138">
        <v>131.6</v>
      </c>
      <c r="I23" s="138">
        <v>8.4</v>
      </c>
      <c r="J23" s="138"/>
      <c r="K23" s="138"/>
      <c r="L23" s="138">
        <v>28.2</v>
      </c>
      <c r="M23" s="138">
        <v>102.5</v>
      </c>
      <c r="N23" s="138">
        <v>19.5</v>
      </c>
      <c r="O23" s="138">
        <v>1</v>
      </c>
      <c r="P23" s="138">
        <v>1.8</v>
      </c>
      <c r="Q23" s="138">
        <v>3.1</v>
      </c>
      <c r="R23" s="138">
        <v>42</v>
      </c>
      <c r="S23" s="138">
        <v>0.5</v>
      </c>
      <c r="T23" s="138">
        <v>9</v>
      </c>
      <c r="U23" s="138">
        <v>0.9</v>
      </c>
      <c r="V23" s="138">
        <v>3.7</v>
      </c>
      <c r="W23" s="138">
        <v>20</v>
      </c>
      <c r="X23" s="138">
        <v>1</v>
      </c>
      <c r="Y23" s="138">
        <v>15.2</v>
      </c>
      <c r="Z23" s="138"/>
      <c r="AA23" s="138"/>
      <c r="AB23" s="138"/>
      <c r="AC23" s="138">
        <v>4.62</v>
      </c>
      <c r="AD23" s="138"/>
      <c r="AE23" s="138">
        <v>10.65</v>
      </c>
      <c r="AF23" s="138">
        <v>1523.5</v>
      </c>
      <c r="AG23" s="138">
        <v>1279.9</v>
      </c>
      <c r="AH23" s="138">
        <v>243.6</v>
      </c>
      <c r="AI23" s="138"/>
      <c r="AJ23" s="138"/>
      <c r="AK23" s="138"/>
      <c r="AL23" s="138"/>
      <c r="AM23" s="138"/>
      <c r="AN23" s="138"/>
      <c r="AO23" s="138"/>
      <c r="AP23" s="138"/>
      <c r="AQ23" s="138"/>
      <c r="AR23" s="138"/>
      <c r="AS23" s="138"/>
      <c r="AT23" s="138"/>
      <c r="AU23" s="138">
        <v>13291.9</v>
      </c>
      <c r="AV23" s="138">
        <v>0.7</v>
      </c>
      <c r="AW23" s="138">
        <v>13291.2</v>
      </c>
    </row>
    <row r="24" spans="1:49" ht="33" customHeight="1">
      <c r="A24" s="161"/>
      <c r="B24" s="161" t="s">
        <v>178</v>
      </c>
      <c r="C24" s="161"/>
      <c r="D24" s="162" t="s">
        <v>171</v>
      </c>
      <c r="E24" s="138">
        <f t="shared" si="1"/>
        <v>5371.2</v>
      </c>
      <c r="F24" s="138">
        <v>285.6</v>
      </c>
      <c r="G24" s="138">
        <v>117.4</v>
      </c>
      <c r="H24" s="138">
        <v>131.6</v>
      </c>
      <c r="I24" s="138">
        <v>8.4</v>
      </c>
      <c r="J24" s="138"/>
      <c r="K24" s="138"/>
      <c r="L24" s="138">
        <v>28.2</v>
      </c>
      <c r="M24" s="138">
        <v>102.5</v>
      </c>
      <c r="N24" s="138">
        <v>19.5</v>
      </c>
      <c r="O24" s="138">
        <v>1</v>
      </c>
      <c r="P24" s="138">
        <v>1.8</v>
      </c>
      <c r="Q24" s="138">
        <v>3.1</v>
      </c>
      <c r="R24" s="138">
        <v>42</v>
      </c>
      <c r="S24" s="138">
        <v>0.5</v>
      </c>
      <c r="T24" s="138">
        <v>9</v>
      </c>
      <c r="U24" s="138">
        <v>0.9</v>
      </c>
      <c r="V24" s="138">
        <v>3.7</v>
      </c>
      <c r="W24" s="138">
        <v>20</v>
      </c>
      <c r="X24" s="138">
        <v>1</v>
      </c>
      <c r="Y24" s="138">
        <v>15.2</v>
      </c>
      <c r="Z24" s="138"/>
      <c r="AA24" s="138"/>
      <c r="AB24" s="138"/>
      <c r="AC24" s="138">
        <v>4.62</v>
      </c>
      <c r="AD24" s="138"/>
      <c r="AE24" s="138">
        <v>10.65</v>
      </c>
      <c r="AF24" s="138">
        <v>1083.6</v>
      </c>
      <c r="AG24" s="138">
        <v>840</v>
      </c>
      <c r="AH24" s="138">
        <v>243.6</v>
      </c>
      <c r="AI24" s="138"/>
      <c r="AJ24" s="138"/>
      <c r="AK24" s="138"/>
      <c r="AL24" s="138"/>
      <c r="AM24" s="138"/>
      <c r="AN24" s="138"/>
      <c r="AO24" s="138"/>
      <c r="AP24" s="138"/>
      <c r="AQ24" s="138"/>
      <c r="AR24" s="138"/>
      <c r="AS24" s="138"/>
      <c r="AT24" s="138"/>
      <c r="AU24" s="138">
        <v>3884.3</v>
      </c>
      <c r="AV24" s="138">
        <v>0.7</v>
      </c>
      <c r="AW24" s="138">
        <v>3883.6</v>
      </c>
    </row>
    <row r="25" spans="1:49" ht="33" customHeight="1">
      <c r="A25" s="161"/>
      <c r="B25" s="161"/>
      <c r="C25" s="161" t="s">
        <v>178</v>
      </c>
      <c r="D25" s="162" t="s">
        <v>191</v>
      </c>
      <c r="E25" s="138">
        <f t="shared" si="1"/>
        <v>404</v>
      </c>
      <c r="F25" s="138">
        <v>285.6</v>
      </c>
      <c r="G25" s="138">
        <v>117.4</v>
      </c>
      <c r="H25" s="138">
        <v>131.6</v>
      </c>
      <c r="I25" s="138">
        <v>8.4</v>
      </c>
      <c r="J25" s="138"/>
      <c r="K25" s="138"/>
      <c r="L25" s="138">
        <v>28.2</v>
      </c>
      <c r="M25" s="138">
        <v>102.5</v>
      </c>
      <c r="N25" s="138">
        <v>19.5</v>
      </c>
      <c r="O25" s="138">
        <v>1</v>
      </c>
      <c r="P25" s="138">
        <v>1.8</v>
      </c>
      <c r="Q25" s="138">
        <v>3.1</v>
      </c>
      <c r="R25" s="138">
        <v>42</v>
      </c>
      <c r="S25" s="138">
        <v>0.5</v>
      </c>
      <c r="T25" s="138">
        <v>9</v>
      </c>
      <c r="U25" s="138">
        <v>0.9</v>
      </c>
      <c r="V25" s="138">
        <v>3.7</v>
      </c>
      <c r="W25" s="138">
        <v>20</v>
      </c>
      <c r="X25" s="138">
        <v>1</v>
      </c>
      <c r="Y25" s="138">
        <v>15.2</v>
      </c>
      <c r="Z25" s="138"/>
      <c r="AA25" s="138"/>
      <c r="AB25" s="138"/>
      <c r="AC25" s="138">
        <v>4.62</v>
      </c>
      <c r="AD25" s="138"/>
      <c r="AE25" s="138">
        <v>10.65</v>
      </c>
      <c r="AF25" s="138"/>
      <c r="AG25" s="138"/>
      <c r="AH25" s="138"/>
      <c r="AI25" s="138"/>
      <c r="AJ25" s="138"/>
      <c r="AK25" s="138"/>
      <c r="AL25" s="138"/>
      <c r="AM25" s="138"/>
      <c r="AN25" s="138"/>
      <c r="AO25" s="138"/>
      <c r="AP25" s="138"/>
      <c r="AQ25" s="138"/>
      <c r="AR25" s="138"/>
      <c r="AS25" s="138"/>
      <c r="AT25" s="138"/>
      <c r="AU25" s="138">
        <v>0.7</v>
      </c>
      <c r="AV25" s="138">
        <v>0.7</v>
      </c>
      <c r="AW25" s="138"/>
    </row>
    <row r="26" spans="1:49" ht="33" customHeight="1">
      <c r="A26" s="161"/>
      <c r="B26" s="161"/>
      <c r="C26" s="161" t="s">
        <v>202</v>
      </c>
      <c r="D26" s="162" t="s">
        <v>192</v>
      </c>
      <c r="E26" s="138">
        <f t="shared" si="1"/>
        <v>1672.1</v>
      </c>
      <c r="F26" s="138"/>
      <c r="G26" s="138"/>
      <c r="H26" s="138"/>
      <c r="I26" s="138"/>
      <c r="J26" s="138"/>
      <c r="K26" s="138"/>
      <c r="L26" s="138"/>
      <c r="M26" s="152"/>
      <c r="N26" s="152"/>
      <c r="O26" s="152"/>
      <c r="P26" s="152"/>
      <c r="Q26" s="152"/>
      <c r="R26" s="152"/>
      <c r="S26" s="152"/>
      <c r="T26" s="152"/>
      <c r="U26" s="152"/>
      <c r="V26" s="152"/>
      <c r="W26" s="152"/>
      <c r="X26" s="152"/>
      <c r="Y26" s="152"/>
      <c r="Z26" s="152"/>
      <c r="AA26" s="152"/>
      <c r="AB26" s="152"/>
      <c r="AC26" s="152"/>
      <c r="AD26" s="152"/>
      <c r="AE26" s="152"/>
      <c r="AF26" s="138"/>
      <c r="AG26" s="138"/>
      <c r="AH26" s="138"/>
      <c r="AI26" s="138"/>
      <c r="AJ26" s="138"/>
      <c r="AK26" s="138"/>
      <c r="AL26" s="138"/>
      <c r="AM26" s="138"/>
      <c r="AN26" s="138"/>
      <c r="AO26" s="138"/>
      <c r="AP26" s="138"/>
      <c r="AQ26" s="138"/>
      <c r="AR26" s="138"/>
      <c r="AS26" s="138"/>
      <c r="AT26" s="138"/>
      <c r="AU26" s="138">
        <v>1672.1</v>
      </c>
      <c r="AV26" s="138"/>
      <c r="AW26" s="138">
        <v>1672.1</v>
      </c>
    </row>
    <row r="27" spans="1:49" ht="33" customHeight="1">
      <c r="A27" s="161"/>
      <c r="B27" s="161"/>
      <c r="C27" s="161" t="s">
        <v>182</v>
      </c>
      <c r="D27" s="162" t="s">
        <v>193</v>
      </c>
      <c r="E27" s="138">
        <f t="shared" si="1"/>
        <v>1305.1</v>
      </c>
      <c r="F27" s="138"/>
      <c r="G27" s="138"/>
      <c r="H27" s="138"/>
      <c r="I27" s="138"/>
      <c r="J27" s="138"/>
      <c r="K27" s="138"/>
      <c r="L27" s="138"/>
      <c r="M27" s="152"/>
      <c r="N27" s="152"/>
      <c r="O27" s="152"/>
      <c r="P27" s="152"/>
      <c r="Q27" s="152"/>
      <c r="R27" s="152"/>
      <c r="S27" s="152"/>
      <c r="T27" s="152"/>
      <c r="U27" s="152"/>
      <c r="V27" s="152"/>
      <c r="W27" s="152"/>
      <c r="X27" s="152"/>
      <c r="Y27" s="152"/>
      <c r="Z27" s="152"/>
      <c r="AA27" s="152"/>
      <c r="AB27" s="152"/>
      <c r="AC27" s="152"/>
      <c r="AD27" s="152"/>
      <c r="AE27" s="152"/>
      <c r="AF27" s="138"/>
      <c r="AG27" s="138"/>
      <c r="AH27" s="138"/>
      <c r="AI27" s="138"/>
      <c r="AJ27" s="138"/>
      <c r="AK27" s="138"/>
      <c r="AL27" s="138"/>
      <c r="AM27" s="138"/>
      <c r="AN27" s="138"/>
      <c r="AO27" s="138"/>
      <c r="AP27" s="138"/>
      <c r="AQ27" s="138"/>
      <c r="AR27" s="138"/>
      <c r="AS27" s="138"/>
      <c r="AT27" s="138"/>
      <c r="AU27" s="138">
        <v>1305.1</v>
      </c>
      <c r="AV27" s="138"/>
      <c r="AW27" s="138">
        <v>1305.1</v>
      </c>
    </row>
    <row r="28" spans="1:49" ht="33" customHeight="1">
      <c r="A28" s="161"/>
      <c r="B28" s="161"/>
      <c r="C28" s="161" t="s">
        <v>203</v>
      </c>
      <c r="D28" s="162" t="s">
        <v>194</v>
      </c>
      <c r="E28" s="138">
        <f t="shared" si="1"/>
        <v>330.6</v>
      </c>
      <c r="F28" s="138"/>
      <c r="G28" s="138"/>
      <c r="H28" s="138"/>
      <c r="I28" s="138"/>
      <c r="J28" s="138"/>
      <c r="K28" s="138"/>
      <c r="L28" s="138"/>
      <c r="M28" s="152"/>
      <c r="N28" s="152"/>
      <c r="O28" s="152"/>
      <c r="P28" s="152"/>
      <c r="Q28" s="152"/>
      <c r="R28" s="152"/>
      <c r="S28" s="152"/>
      <c r="T28" s="152"/>
      <c r="U28" s="152"/>
      <c r="V28" s="152"/>
      <c r="W28" s="152"/>
      <c r="X28" s="152"/>
      <c r="Y28" s="152"/>
      <c r="Z28" s="152"/>
      <c r="AA28" s="152"/>
      <c r="AB28" s="152"/>
      <c r="AC28" s="152"/>
      <c r="AD28" s="152"/>
      <c r="AE28" s="152"/>
      <c r="AF28" s="138"/>
      <c r="AG28" s="138"/>
      <c r="AH28" s="138"/>
      <c r="AI28" s="138"/>
      <c r="AJ28" s="138"/>
      <c r="AK28" s="138"/>
      <c r="AL28" s="138"/>
      <c r="AM28" s="138"/>
      <c r="AN28" s="138"/>
      <c r="AO28" s="138"/>
      <c r="AP28" s="138"/>
      <c r="AQ28" s="138"/>
      <c r="AR28" s="138"/>
      <c r="AS28" s="138"/>
      <c r="AT28" s="138"/>
      <c r="AU28" s="138">
        <v>330.6</v>
      </c>
      <c r="AV28" s="138"/>
      <c r="AW28" s="138">
        <v>330.6</v>
      </c>
    </row>
    <row r="29" spans="1:49" ht="33" customHeight="1">
      <c r="A29" s="161"/>
      <c r="B29" s="161"/>
      <c r="C29" s="161" t="s">
        <v>204</v>
      </c>
      <c r="D29" s="162" t="s">
        <v>195</v>
      </c>
      <c r="E29" s="138">
        <f t="shared" si="1"/>
        <v>95</v>
      </c>
      <c r="F29" s="138"/>
      <c r="G29" s="138"/>
      <c r="H29" s="138"/>
      <c r="I29" s="138"/>
      <c r="J29" s="138"/>
      <c r="K29" s="138"/>
      <c r="L29" s="138"/>
      <c r="M29" s="152"/>
      <c r="N29" s="152"/>
      <c r="O29" s="152"/>
      <c r="P29" s="152"/>
      <c r="Q29" s="152"/>
      <c r="R29" s="152"/>
      <c r="S29" s="152"/>
      <c r="T29" s="152"/>
      <c r="U29" s="152"/>
      <c r="V29" s="152"/>
      <c r="W29" s="152"/>
      <c r="X29" s="152"/>
      <c r="Y29" s="152"/>
      <c r="Z29" s="152"/>
      <c r="AA29" s="152"/>
      <c r="AB29" s="152"/>
      <c r="AC29" s="152"/>
      <c r="AD29" s="152"/>
      <c r="AE29" s="152"/>
      <c r="AF29" s="138">
        <v>95</v>
      </c>
      <c r="AG29" s="138"/>
      <c r="AH29" s="138">
        <v>95</v>
      </c>
      <c r="AI29" s="138"/>
      <c r="AJ29" s="138"/>
      <c r="AK29" s="138"/>
      <c r="AL29" s="138"/>
      <c r="AM29" s="138"/>
      <c r="AN29" s="138"/>
      <c r="AO29" s="138"/>
      <c r="AP29" s="138"/>
      <c r="AQ29" s="138"/>
      <c r="AR29" s="138"/>
      <c r="AS29" s="138"/>
      <c r="AT29" s="138"/>
      <c r="AU29" s="138"/>
      <c r="AV29" s="138"/>
      <c r="AW29" s="138"/>
    </row>
    <row r="30" spans="1:49" ht="33" customHeight="1">
      <c r="A30" s="161"/>
      <c r="B30" s="161"/>
      <c r="C30" s="161" t="s">
        <v>205</v>
      </c>
      <c r="D30" s="162" t="s">
        <v>196</v>
      </c>
      <c r="E30" s="138">
        <f t="shared" si="1"/>
        <v>2</v>
      </c>
      <c r="F30" s="138"/>
      <c r="G30" s="138"/>
      <c r="H30" s="138"/>
      <c r="I30" s="138"/>
      <c r="J30" s="138"/>
      <c r="K30" s="138"/>
      <c r="L30" s="138"/>
      <c r="M30" s="152"/>
      <c r="N30" s="152"/>
      <c r="O30" s="152"/>
      <c r="P30" s="152"/>
      <c r="Q30" s="152"/>
      <c r="R30" s="152"/>
      <c r="S30" s="152"/>
      <c r="T30" s="152"/>
      <c r="U30" s="152"/>
      <c r="V30" s="152"/>
      <c r="W30" s="152"/>
      <c r="X30" s="152"/>
      <c r="Y30" s="152"/>
      <c r="Z30" s="152"/>
      <c r="AA30" s="152"/>
      <c r="AB30" s="152"/>
      <c r="AC30" s="152"/>
      <c r="AD30" s="152"/>
      <c r="AE30" s="152"/>
      <c r="AF30" s="138">
        <v>2</v>
      </c>
      <c r="AG30" s="138"/>
      <c r="AH30" s="138">
        <v>2</v>
      </c>
      <c r="AI30" s="138"/>
      <c r="AJ30" s="138"/>
      <c r="AK30" s="138"/>
      <c r="AL30" s="138"/>
      <c r="AM30" s="138"/>
      <c r="AN30" s="138"/>
      <c r="AO30" s="138"/>
      <c r="AP30" s="138"/>
      <c r="AQ30" s="138"/>
      <c r="AR30" s="138"/>
      <c r="AS30" s="138"/>
      <c r="AT30" s="138"/>
      <c r="AU30" s="138"/>
      <c r="AV30" s="138"/>
      <c r="AW30" s="138"/>
    </row>
    <row r="31" spans="1:49" ht="33" customHeight="1">
      <c r="A31" s="161"/>
      <c r="B31" s="161"/>
      <c r="C31" s="161" t="s">
        <v>206</v>
      </c>
      <c r="D31" s="162" t="s">
        <v>197</v>
      </c>
      <c r="E31" s="138">
        <f t="shared" si="1"/>
        <v>85</v>
      </c>
      <c r="F31" s="138"/>
      <c r="G31" s="138"/>
      <c r="H31" s="138"/>
      <c r="I31" s="138"/>
      <c r="J31" s="138"/>
      <c r="K31" s="138"/>
      <c r="L31" s="138"/>
      <c r="M31" s="152"/>
      <c r="N31" s="152"/>
      <c r="O31" s="152"/>
      <c r="P31" s="152"/>
      <c r="Q31" s="152"/>
      <c r="R31" s="152"/>
      <c r="S31" s="152"/>
      <c r="T31" s="152"/>
      <c r="U31" s="152"/>
      <c r="V31" s="152"/>
      <c r="W31" s="152"/>
      <c r="X31" s="152"/>
      <c r="Y31" s="152"/>
      <c r="Z31" s="152"/>
      <c r="AA31" s="152"/>
      <c r="AB31" s="152"/>
      <c r="AC31" s="152"/>
      <c r="AD31" s="152"/>
      <c r="AE31" s="152"/>
      <c r="AF31" s="138">
        <v>85</v>
      </c>
      <c r="AG31" s="138"/>
      <c r="AH31" s="138">
        <v>85</v>
      </c>
      <c r="AI31" s="138"/>
      <c r="AJ31" s="138"/>
      <c r="AK31" s="138"/>
      <c r="AL31" s="138"/>
      <c r="AM31" s="138"/>
      <c r="AN31" s="138"/>
      <c r="AO31" s="138"/>
      <c r="AP31" s="138"/>
      <c r="AQ31" s="138"/>
      <c r="AR31" s="138"/>
      <c r="AS31" s="138"/>
      <c r="AT31" s="138"/>
      <c r="AU31" s="138"/>
      <c r="AV31" s="138"/>
      <c r="AW31" s="138"/>
    </row>
    <row r="32" spans="1:49" ht="33" customHeight="1">
      <c r="A32" s="161"/>
      <c r="B32" s="161"/>
      <c r="C32" s="161" t="s">
        <v>207</v>
      </c>
      <c r="D32" s="162" t="s">
        <v>198</v>
      </c>
      <c r="E32" s="138">
        <f t="shared" si="1"/>
        <v>2</v>
      </c>
      <c r="F32" s="138"/>
      <c r="G32" s="138"/>
      <c r="H32" s="138"/>
      <c r="I32" s="138"/>
      <c r="J32" s="138"/>
      <c r="K32" s="138"/>
      <c r="L32" s="138"/>
      <c r="M32" s="152"/>
      <c r="N32" s="152"/>
      <c r="O32" s="152"/>
      <c r="P32" s="152"/>
      <c r="Q32" s="152"/>
      <c r="R32" s="152"/>
      <c r="S32" s="152"/>
      <c r="T32" s="152"/>
      <c r="U32" s="152"/>
      <c r="V32" s="152"/>
      <c r="W32" s="152"/>
      <c r="X32" s="152"/>
      <c r="Y32" s="152"/>
      <c r="Z32" s="152"/>
      <c r="AA32" s="152"/>
      <c r="AB32" s="152"/>
      <c r="AC32" s="152"/>
      <c r="AD32" s="152"/>
      <c r="AE32" s="152"/>
      <c r="AF32" s="138">
        <v>2</v>
      </c>
      <c r="AG32" s="138"/>
      <c r="AH32" s="138">
        <v>2</v>
      </c>
      <c r="AI32" s="138"/>
      <c r="AJ32" s="138"/>
      <c r="AK32" s="138"/>
      <c r="AL32" s="138"/>
      <c r="AM32" s="138"/>
      <c r="AN32" s="138"/>
      <c r="AO32" s="138"/>
      <c r="AP32" s="138"/>
      <c r="AQ32" s="138"/>
      <c r="AR32" s="138"/>
      <c r="AS32" s="138"/>
      <c r="AT32" s="138"/>
      <c r="AU32" s="138"/>
      <c r="AV32" s="138"/>
      <c r="AW32" s="138"/>
    </row>
    <row r="33" spans="1:49" ht="33" customHeight="1">
      <c r="A33" s="161"/>
      <c r="B33" s="161"/>
      <c r="C33" s="163">
        <v>31</v>
      </c>
      <c r="D33" s="162" t="s">
        <v>199</v>
      </c>
      <c r="E33" s="138">
        <f t="shared" si="1"/>
        <v>8.5</v>
      </c>
      <c r="F33" s="138"/>
      <c r="G33" s="138"/>
      <c r="H33" s="138"/>
      <c r="I33" s="138"/>
      <c r="J33" s="138"/>
      <c r="K33" s="138"/>
      <c r="L33" s="138"/>
      <c r="M33" s="152"/>
      <c r="N33" s="152"/>
      <c r="O33" s="152"/>
      <c r="P33" s="152"/>
      <c r="Q33" s="152"/>
      <c r="R33" s="152"/>
      <c r="S33" s="152"/>
      <c r="T33" s="152"/>
      <c r="U33" s="152"/>
      <c r="V33" s="152"/>
      <c r="W33" s="152"/>
      <c r="X33" s="152"/>
      <c r="Y33" s="152"/>
      <c r="Z33" s="152"/>
      <c r="AA33" s="152"/>
      <c r="AB33" s="152"/>
      <c r="AC33" s="152"/>
      <c r="AD33" s="152"/>
      <c r="AE33" s="152"/>
      <c r="AF33" s="138">
        <v>8.5</v>
      </c>
      <c r="AG33" s="138"/>
      <c r="AH33" s="138">
        <v>8.5</v>
      </c>
      <c r="AI33" s="138"/>
      <c r="AJ33" s="138"/>
      <c r="AK33" s="138"/>
      <c r="AL33" s="138"/>
      <c r="AM33" s="138"/>
      <c r="AN33" s="138"/>
      <c r="AO33" s="138"/>
      <c r="AP33" s="138"/>
      <c r="AQ33" s="138"/>
      <c r="AR33" s="138"/>
      <c r="AS33" s="138"/>
      <c r="AT33" s="138"/>
      <c r="AU33" s="138"/>
      <c r="AV33" s="138"/>
      <c r="AW33" s="138"/>
    </row>
    <row r="34" spans="1:49" ht="33" customHeight="1">
      <c r="A34" s="161"/>
      <c r="B34" s="161"/>
      <c r="C34" s="163">
        <v>39</v>
      </c>
      <c r="D34" s="162" t="s">
        <v>200</v>
      </c>
      <c r="E34" s="138">
        <f t="shared" si="1"/>
        <v>840</v>
      </c>
      <c r="F34" s="138"/>
      <c r="G34" s="138"/>
      <c r="H34" s="138"/>
      <c r="I34" s="138"/>
      <c r="J34" s="138"/>
      <c r="K34" s="138"/>
      <c r="L34" s="138"/>
      <c r="M34" s="152"/>
      <c r="N34" s="152"/>
      <c r="O34" s="152"/>
      <c r="P34" s="152"/>
      <c r="Q34" s="152"/>
      <c r="R34" s="152"/>
      <c r="S34" s="152"/>
      <c r="T34" s="152"/>
      <c r="U34" s="152"/>
      <c r="V34" s="152"/>
      <c r="W34" s="152"/>
      <c r="X34" s="152"/>
      <c r="Y34" s="152"/>
      <c r="Z34" s="152"/>
      <c r="AA34" s="152"/>
      <c r="AB34" s="152"/>
      <c r="AC34" s="152"/>
      <c r="AD34" s="152"/>
      <c r="AE34" s="152"/>
      <c r="AF34" s="138">
        <v>840</v>
      </c>
      <c r="AG34" s="138">
        <v>840</v>
      </c>
      <c r="AH34" s="138"/>
      <c r="AI34" s="138"/>
      <c r="AJ34" s="138"/>
      <c r="AK34" s="138"/>
      <c r="AL34" s="138"/>
      <c r="AM34" s="138"/>
      <c r="AN34" s="138"/>
      <c r="AO34" s="138"/>
      <c r="AP34" s="138"/>
      <c r="AQ34" s="138"/>
      <c r="AR34" s="138"/>
      <c r="AS34" s="138"/>
      <c r="AT34" s="138"/>
      <c r="AU34" s="138"/>
      <c r="AV34" s="138"/>
      <c r="AW34" s="138"/>
    </row>
    <row r="35" spans="1:49" ht="33" customHeight="1">
      <c r="A35" s="161"/>
      <c r="B35" s="161"/>
      <c r="C35" s="161" t="s">
        <v>181</v>
      </c>
      <c r="D35" s="162" t="s">
        <v>201</v>
      </c>
      <c r="E35" s="138">
        <f t="shared" si="1"/>
        <v>626.9</v>
      </c>
      <c r="F35" s="138"/>
      <c r="G35" s="138"/>
      <c r="H35" s="138"/>
      <c r="I35" s="138"/>
      <c r="J35" s="138"/>
      <c r="K35" s="138"/>
      <c r="L35" s="138"/>
      <c r="M35" s="152"/>
      <c r="N35" s="152"/>
      <c r="O35" s="152"/>
      <c r="P35" s="152"/>
      <c r="Q35" s="152"/>
      <c r="R35" s="152"/>
      <c r="S35" s="152"/>
      <c r="T35" s="152"/>
      <c r="U35" s="152"/>
      <c r="V35" s="152"/>
      <c r="W35" s="152"/>
      <c r="X35" s="152"/>
      <c r="Y35" s="152"/>
      <c r="Z35" s="152"/>
      <c r="AA35" s="152"/>
      <c r="AB35" s="152"/>
      <c r="AC35" s="152"/>
      <c r="AD35" s="152"/>
      <c r="AE35" s="152"/>
      <c r="AF35" s="138">
        <v>51.1</v>
      </c>
      <c r="AG35" s="138"/>
      <c r="AH35" s="138">
        <v>51.1</v>
      </c>
      <c r="AI35" s="138"/>
      <c r="AJ35" s="138"/>
      <c r="AK35" s="138"/>
      <c r="AL35" s="138"/>
      <c r="AM35" s="138"/>
      <c r="AN35" s="138"/>
      <c r="AO35" s="138"/>
      <c r="AP35" s="138"/>
      <c r="AQ35" s="138"/>
      <c r="AR35" s="138"/>
      <c r="AS35" s="138"/>
      <c r="AT35" s="138"/>
      <c r="AU35" s="138">
        <v>575.8</v>
      </c>
      <c r="AV35" s="138"/>
      <c r="AW35" s="138">
        <v>575.8</v>
      </c>
    </row>
    <row r="36" spans="1:49" ht="33" customHeight="1">
      <c r="A36" s="161"/>
      <c r="B36" s="161" t="s">
        <v>208</v>
      </c>
      <c r="C36" s="161"/>
      <c r="D36" s="162" t="s">
        <v>172</v>
      </c>
      <c r="E36" s="138">
        <f t="shared" si="1"/>
        <v>439.9</v>
      </c>
      <c r="F36" s="138"/>
      <c r="G36" s="138"/>
      <c r="H36" s="138"/>
      <c r="I36" s="138"/>
      <c r="J36" s="138"/>
      <c r="K36" s="138"/>
      <c r="L36" s="138"/>
      <c r="M36" s="152"/>
      <c r="N36" s="152"/>
      <c r="O36" s="152"/>
      <c r="P36" s="152"/>
      <c r="Q36" s="152"/>
      <c r="R36" s="152"/>
      <c r="S36" s="152"/>
      <c r="T36" s="152"/>
      <c r="U36" s="152"/>
      <c r="V36" s="152"/>
      <c r="W36" s="152"/>
      <c r="X36" s="152"/>
      <c r="Y36" s="152"/>
      <c r="Z36" s="152"/>
      <c r="AA36" s="152"/>
      <c r="AB36" s="152"/>
      <c r="AC36" s="152"/>
      <c r="AD36" s="152"/>
      <c r="AE36" s="152"/>
      <c r="AF36" s="138">
        <v>439.9</v>
      </c>
      <c r="AG36" s="138">
        <v>439.9</v>
      </c>
      <c r="AH36" s="138"/>
      <c r="AI36" s="138"/>
      <c r="AJ36" s="138"/>
      <c r="AK36" s="138"/>
      <c r="AL36" s="138"/>
      <c r="AM36" s="138"/>
      <c r="AN36" s="138"/>
      <c r="AO36" s="138"/>
      <c r="AP36" s="138"/>
      <c r="AQ36" s="138"/>
      <c r="AR36" s="138"/>
      <c r="AS36" s="138"/>
      <c r="AT36" s="138"/>
      <c r="AU36" s="138"/>
      <c r="AV36" s="138"/>
      <c r="AW36" s="138"/>
    </row>
    <row r="37" spans="1:49" ht="33" customHeight="1">
      <c r="A37" s="161"/>
      <c r="B37" s="161"/>
      <c r="C37" s="161" t="s">
        <v>178</v>
      </c>
      <c r="D37" s="162" t="s">
        <v>210</v>
      </c>
      <c r="E37" s="138">
        <f t="shared" si="1"/>
        <v>6.7</v>
      </c>
      <c r="F37" s="138"/>
      <c r="G37" s="138"/>
      <c r="H37" s="138"/>
      <c r="I37" s="138"/>
      <c r="J37" s="138"/>
      <c r="K37" s="138"/>
      <c r="L37" s="138"/>
      <c r="M37" s="152"/>
      <c r="N37" s="152"/>
      <c r="O37" s="152"/>
      <c r="P37" s="152"/>
      <c r="Q37" s="152"/>
      <c r="R37" s="152"/>
      <c r="S37" s="152"/>
      <c r="T37" s="152"/>
      <c r="U37" s="152"/>
      <c r="V37" s="152"/>
      <c r="W37" s="152"/>
      <c r="X37" s="152"/>
      <c r="Y37" s="152"/>
      <c r="Z37" s="152"/>
      <c r="AA37" s="152"/>
      <c r="AB37" s="152"/>
      <c r="AC37" s="152"/>
      <c r="AD37" s="152"/>
      <c r="AE37" s="152"/>
      <c r="AF37" s="138">
        <v>6.7</v>
      </c>
      <c r="AG37" s="138">
        <v>6.7</v>
      </c>
      <c r="AH37" s="138"/>
      <c r="AI37" s="138"/>
      <c r="AJ37" s="138"/>
      <c r="AK37" s="138"/>
      <c r="AL37" s="138"/>
      <c r="AM37" s="138"/>
      <c r="AN37" s="138"/>
      <c r="AO37" s="138"/>
      <c r="AP37" s="138"/>
      <c r="AQ37" s="138"/>
      <c r="AR37" s="138"/>
      <c r="AS37" s="138"/>
      <c r="AT37" s="138"/>
      <c r="AU37" s="138"/>
      <c r="AV37" s="138"/>
      <c r="AW37" s="138"/>
    </row>
    <row r="38" spans="1:49" ht="33" customHeight="1">
      <c r="A38" s="161"/>
      <c r="B38" s="161"/>
      <c r="C38" s="161" t="s">
        <v>209</v>
      </c>
      <c r="D38" s="162" t="s">
        <v>211</v>
      </c>
      <c r="E38" s="138">
        <f t="shared" si="1"/>
        <v>160.7</v>
      </c>
      <c r="F38" s="138"/>
      <c r="G38" s="138"/>
      <c r="H38" s="138"/>
      <c r="I38" s="138"/>
      <c r="J38" s="138"/>
      <c r="K38" s="138"/>
      <c r="L38" s="138"/>
      <c r="M38" s="152"/>
      <c r="N38" s="152"/>
      <c r="O38" s="152"/>
      <c r="P38" s="152"/>
      <c r="Q38" s="152"/>
      <c r="R38" s="152"/>
      <c r="S38" s="152"/>
      <c r="T38" s="152"/>
      <c r="U38" s="152"/>
      <c r="V38" s="152"/>
      <c r="W38" s="152"/>
      <c r="X38" s="152"/>
      <c r="Y38" s="152"/>
      <c r="Z38" s="152"/>
      <c r="AA38" s="152"/>
      <c r="AB38" s="152"/>
      <c r="AC38" s="152"/>
      <c r="AD38" s="152"/>
      <c r="AE38" s="152"/>
      <c r="AF38" s="138">
        <v>160.7</v>
      </c>
      <c r="AG38" s="138">
        <v>160.7</v>
      </c>
      <c r="AH38" s="138"/>
      <c r="AI38" s="138"/>
      <c r="AJ38" s="138"/>
      <c r="AK38" s="138"/>
      <c r="AL38" s="138"/>
      <c r="AM38" s="138"/>
      <c r="AN38" s="138"/>
      <c r="AO38" s="138"/>
      <c r="AP38" s="138"/>
      <c r="AQ38" s="138"/>
      <c r="AR38" s="138"/>
      <c r="AS38" s="138"/>
      <c r="AT38" s="138"/>
      <c r="AU38" s="138"/>
      <c r="AV38" s="138"/>
      <c r="AW38" s="138"/>
    </row>
    <row r="39" spans="1:49" ht="33" customHeight="1">
      <c r="A39" s="161"/>
      <c r="B39" s="161"/>
      <c r="C39" s="163">
        <v>99</v>
      </c>
      <c r="D39" s="162" t="s">
        <v>212</v>
      </c>
      <c r="E39" s="138">
        <f t="shared" si="1"/>
        <v>272.5</v>
      </c>
      <c r="F39" s="138"/>
      <c r="G39" s="138"/>
      <c r="H39" s="138"/>
      <c r="I39" s="138"/>
      <c r="J39" s="138"/>
      <c r="K39" s="138"/>
      <c r="L39" s="138"/>
      <c r="M39" s="152"/>
      <c r="N39" s="152"/>
      <c r="O39" s="152"/>
      <c r="P39" s="152"/>
      <c r="Q39" s="152"/>
      <c r="R39" s="152"/>
      <c r="S39" s="152"/>
      <c r="T39" s="152"/>
      <c r="U39" s="152"/>
      <c r="V39" s="152"/>
      <c r="W39" s="152"/>
      <c r="X39" s="152"/>
      <c r="Y39" s="152"/>
      <c r="Z39" s="152"/>
      <c r="AA39" s="152"/>
      <c r="AB39" s="152"/>
      <c r="AC39" s="152"/>
      <c r="AD39" s="152"/>
      <c r="AE39" s="152"/>
      <c r="AF39" s="138">
        <v>272.5</v>
      </c>
      <c r="AG39" s="138">
        <v>272.5</v>
      </c>
      <c r="AH39" s="138"/>
      <c r="AI39" s="138"/>
      <c r="AJ39" s="138"/>
      <c r="AK39" s="138"/>
      <c r="AL39" s="138"/>
      <c r="AM39" s="138"/>
      <c r="AN39" s="138"/>
      <c r="AO39" s="138"/>
      <c r="AP39" s="138"/>
      <c r="AQ39" s="138"/>
      <c r="AR39" s="138"/>
      <c r="AS39" s="138"/>
      <c r="AT39" s="138"/>
      <c r="AU39" s="138"/>
      <c r="AV39" s="138"/>
      <c r="AW39" s="138"/>
    </row>
    <row r="40" spans="1:49" ht="33" customHeight="1">
      <c r="A40" s="161"/>
      <c r="B40" s="161" t="s">
        <v>213</v>
      </c>
      <c r="C40" s="161"/>
      <c r="D40" s="162" t="s">
        <v>173</v>
      </c>
      <c r="E40" s="138">
        <f t="shared" si="1"/>
        <v>9407.6</v>
      </c>
      <c r="F40" s="138"/>
      <c r="G40" s="138"/>
      <c r="H40" s="138"/>
      <c r="I40" s="138"/>
      <c r="J40" s="138"/>
      <c r="K40" s="138"/>
      <c r="L40" s="138"/>
      <c r="M40" s="152"/>
      <c r="N40" s="152"/>
      <c r="O40" s="152"/>
      <c r="P40" s="152"/>
      <c r="Q40" s="152"/>
      <c r="R40" s="152"/>
      <c r="S40" s="152"/>
      <c r="T40" s="152"/>
      <c r="U40" s="152"/>
      <c r="V40" s="152"/>
      <c r="W40" s="152"/>
      <c r="X40" s="152"/>
      <c r="Y40" s="152"/>
      <c r="Z40" s="152"/>
      <c r="AA40" s="152"/>
      <c r="AB40" s="152"/>
      <c r="AC40" s="152"/>
      <c r="AD40" s="152"/>
      <c r="AE40" s="152"/>
      <c r="AF40" s="138"/>
      <c r="AG40" s="138"/>
      <c r="AH40" s="138"/>
      <c r="AI40" s="138"/>
      <c r="AJ40" s="138"/>
      <c r="AK40" s="138"/>
      <c r="AL40" s="138"/>
      <c r="AM40" s="138"/>
      <c r="AN40" s="138"/>
      <c r="AO40" s="138"/>
      <c r="AP40" s="138"/>
      <c r="AQ40" s="138"/>
      <c r="AR40" s="138"/>
      <c r="AS40" s="138"/>
      <c r="AT40" s="138"/>
      <c r="AU40" s="138">
        <v>9407.6</v>
      </c>
      <c r="AV40" s="138"/>
      <c r="AW40" s="138">
        <v>9407.6</v>
      </c>
    </row>
    <row r="41" spans="1:49" ht="33" customHeight="1">
      <c r="A41" s="161"/>
      <c r="B41" s="161"/>
      <c r="C41" s="161" t="s">
        <v>209</v>
      </c>
      <c r="D41" s="162" t="s">
        <v>214</v>
      </c>
      <c r="E41" s="138">
        <f t="shared" si="1"/>
        <v>2441.6</v>
      </c>
      <c r="F41" s="138"/>
      <c r="G41" s="138"/>
      <c r="H41" s="138"/>
      <c r="I41" s="138"/>
      <c r="J41" s="138"/>
      <c r="K41" s="138"/>
      <c r="L41" s="138"/>
      <c r="M41" s="152"/>
      <c r="N41" s="152"/>
      <c r="O41" s="152"/>
      <c r="P41" s="152"/>
      <c r="Q41" s="152"/>
      <c r="R41" s="152"/>
      <c r="S41" s="152"/>
      <c r="T41" s="152"/>
      <c r="U41" s="152"/>
      <c r="V41" s="152"/>
      <c r="W41" s="152"/>
      <c r="X41" s="152"/>
      <c r="Y41" s="152"/>
      <c r="Z41" s="152"/>
      <c r="AA41" s="152"/>
      <c r="AB41" s="152"/>
      <c r="AC41" s="152"/>
      <c r="AD41" s="152"/>
      <c r="AE41" s="152"/>
      <c r="AF41" s="138"/>
      <c r="AG41" s="138"/>
      <c r="AH41" s="138"/>
      <c r="AI41" s="138"/>
      <c r="AJ41" s="138"/>
      <c r="AK41" s="138"/>
      <c r="AL41" s="138"/>
      <c r="AM41" s="138"/>
      <c r="AN41" s="138"/>
      <c r="AO41" s="138"/>
      <c r="AP41" s="138"/>
      <c r="AQ41" s="138"/>
      <c r="AR41" s="138"/>
      <c r="AS41" s="138"/>
      <c r="AT41" s="138"/>
      <c r="AU41" s="138">
        <v>2441.6</v>
      </c>
      <c r="AV41" s="138"/>
      <c r="AW41" s="138">
        <v>2441.6</v>
      </c>
    </row>
    <row r="42" spans="1:49" ht="33" customHeight="1">
      <c r="A42" s="161"/>
      <c r="B42" s="161"/>
      <c r="C42" s="163">
        <v>99</v>
      </c>
      <c r="D42" s="162" t="s">
        <v>215</v>
      </c>
      <c r="E42" s="138">
        <f t="shared" si="1"/>
        <v>6966</v>
      </c>
      <c r="F42" s="138"/>
      <c r="G42" s="138"/>
      <c r="H42" s="138"/>
      <c r="I42" s="138"/>
      <c r="J42" s="138"/>
      <c r="K42" s="138"/>
      <c r="L42" s="138"/>
      <c r="M42" s="152"/>
      <c r="N42" s="152"/>
      <c r="O42" s="152"/>
      <c r="P42" s="152"/>
      <c r="Q42" s="152"/>
      <c r="R42" s="152"/>
      <c r="S42" s="152"/>
      <c r="T42" s="152"/>
      <c r="U42" s="152"/>
      <c r="V42" s="152"/>
      <c r="W42" s="152"/>
      <c r="X42" s="152"/>
      <c r="Y42" s="152"/>
      <c r="Z42" s="152"/>
      <c r="AA42" s="152"/>
      <c r="AB42" s="152"/>
      <c r="AC42" s="152"/>
      <c r="AD42" s="152"/>
      <c r="AE42" s="152"/>
      <c r="AF42" s="138"/>
      <c r="AG42" s="138"/>
      <c r="AH42" s="138"/>
      <c r="AI42" s="138"/>
      <c r="AJ42" s="138"/>
      <c r="AK42" s="138"/>
      <c r="AL42" s="138"/>
      <c r="AM42" s="138"/>
      <c r="AN42" s="138"/>
      <c r="AO42" s="138"/>
      <c r="AP42" s="138"/>
      <c r="AQ42" s="138"/>
      <c r="AR42" s="138"/>
      <c r="AS42" s="138"/>
      <c r="AT42" s="138"/>
      <c r="AU42" s="138">
        <v>6966</v>
      </c>
      <c r="AV42" s="138"/>
      <c r="AW42" s="138">
        <v>6966</v>
      </c>
    </row>
    <row r="43" spans="1:49" ht="33" customHeight="1">
      <c r="A43" s="161">
        <v>231</v>
      </c>
      <c r="B43" s="161"/>
      <c r="C43" s="161"/>
      <c r="D43" s="162" t="s">
        <v>141</v>
      </c>
      <c r="E43" s="138">
        <f t="shared" si="1"/>
        <v>840</v>
      </c>
      <c r="F43" s="138"/>
      <c r="G43" s="138"/>
      <c r="H43" s="138"/>
      <c r="I43" s="138"/>
      <c r="J43" s="138"/>
      <c r="K43" s="138"/>
      <c r="L43" s="138"/>
      <c r="M43" s="152"/>
      <c r="N43" s="152"/>
      <c r="O43" s="152"/>
      <c r="P43" s="152"/>
      <c r="Q43" s="152"/>
      <c r="R43" s="152"/>
      <c r="S43" s="152"/>
      <c r="T43" s="152"/>
      <c r="U43" s="152"/>
      <c r="V43" s="152"/>
      <c r="W43" s="152"/>
      <c r="X43" s="152"/>
      <c r="Y43" s="152"/>
      <c r="Z43" s="152"/>
      <c r="AA43" s="152"/>
      <c r="AB43" s="152"/>
      <c r="AC43" s="152"/>
      <c r="AD43" s="152"/>
      <c r="AE43" s="152"/>
      <c r="AF43" s="138"/>
      <c r="AG43" s="138"/>
      <c r="AH43" s="138"/>
      <c r="AI43" s="138"/>
      <c r="AJ43" s="138"/>
      <c r="AK43" s="138"/>
      <c r="AL43" s="138"/>
      <c r="AM43" s="138"/>
      <c r="AN43" s="138"/>
      <c r="AO43" s="138"/>
      <c r="AP43" s="138"/>
      <c r="AQ43" s="138"/>
      <c r="AR43" s="138"/>
      <c r="AS43" s="138"/>
      <c r="AT43" s="138"/>
      <c r="AU43" s="138">
        <v>840</v>
      </c>
      <c r="AV43" s="138"/>
      <c r="AW43" s="138">
        <v>840</v>
      </c>
    </row>
    <row r="44" spans="1:49" ht="33" customHeight="1">
      <c r="A44" s="161"/>
      <c r="B44" s="161" t="s">
        <v>216</v>
      </c>
      <c r="C44" s="161"/>
      <c r="D44" s="162" t="s">
        <v>174</v>
      </c>
      <c r="E44" s="138">
        <f t="shared" si="1"/>
        <v>840</v>
      </c>
      <c r="F44" s="138"/>
      <c r="G44" s="138"/>
      <c r="H44" s="138"/>
      <c r="I44" s="138"/>
      <c r="J44" s="138"/>
      <c r="K44" s="138"/>
      <c r="L44" s="138"/>
      <c r="M44" s="152"/>
      <c r="N44" s="152"/>
      <c r="O44" s="152"/>
      <c r="P44" s="152"/>
      <c r="Q44" s="152"/>
      <c r="R44" s="152"/>
      <c r="S44" s="152"/>
      <c r="T44" s="152"/>
      <c r="U44" s="152"/>
      <c r="V44" s="152"/>
      <c r="W44" s="152"/>
      <c r="X44" s="152"/>
      <c r="Y44" s="152"/>
      <c r="Z44" s="152"/>
      <c r="AA44" s="152"/>
      <c r="AB44" s="152"/>
      <c r="AC44" s="152"/>
      <c r="AD44" s="152"/>
      <c r="AE44" s="152"/>
      <c r="AF44" s="138"/>
      <c r="AG44" s="138"/>
      <c r="AH44" s="138"/>
      <c r="AI44" s="138"/>
      <c r="AJ44" s="138"/>
      <c r="AK44" s="138"/>
      <c r="AL44" s="138"/>
      <c r="AM44" s="138"/>
      <c r="AN44" s="138"/>
      <c r="AO44" s="138"/>
      <c r="AP44" s="138"/>
      <c r="AQ44" s="138"/>
      <c r="AR44" s="138"/>
      <c r="AS44" s="138"/>
      <c r="AT44" s="138"/>
      <c r="AU44" s="138">
        <v>840</v>
      </c>
      <c r="AV44" s="138"/>
      <c r="AW44" s="138">
        <v>840</v>
      </c>
    </row>
    <row r="45" spans="1:49" ht="33" customHeight="1">
      <c r="A45" s="161"/>
      <c r="B45" s="161"/>
      <c r="C45" s="161" t="s">
        <v>178</v>
      </c>
      <c r="D45" s="162" t="s">
        <v>217</v>
      </c>
      <c r="E45" s="138">
        <f t="shared" si="1"/>
        <v>840</v>
      </c>
      <c r="F45" s="138"/>
      <c r="G45" s="138"/>
      <c r="H45" s="138"/>
      <c r="I45" s="138"/>
      <c r="J45" s="138"/>
      <c r="K45" s="138"/>
      <c r="L45" s="138"/>
      <c r="M45" s="152"/>
      <c r="N45" s="152"/>
      <c r="O45" s="152"/>
      <c r="P45" s="152"/>
      <c r="Q45" s="152"/>
      <c r="R45" s="152"/>
      <c r="S45" s="152"/>
      <c r="T45" s="152"/>
      <c r="U45" s="152"/>
      <c r="V45" s="152"/>
      <c r="W45" s="152"/>
      <c r="X45" s="152"/>
      <c r="Y45" s="152"/>
      <c r="Z45" s="152"/>
      <c r="AA45" s="152"/>
      <c r="AB45" s="152"/>
      <c r="AC45" s="152"/>
      <c r="AD45" s="152"/>
      <c r="AE45" s="152"/>
      <c r="AF45" s="138"/>
      <c r="AG45" s="138"/>
      <c r="AH45" s="138"/>
      <c r="AI45" s="138"/>
      <c r="AJ45" s="138"/>
      <c r="AK45" s="138"/>
      <c r="AL45" s="138"/>
      <c r="AM45" s="138"/>
      <c r="AN45" s="138"/>
      <c r="AO45" s="138"/>
      <c r="AP45" s="138"/>
      <c r="AQ45" s="138"/>
      <c r="AR45" s="138"/>
      <c r="AS45" s="138"/>
      <c r="AT45" s="138"/>
      <c r="AU45" s="138">
        <v>840</v>
      </c>
      <c r="AV45" s="138"/>
      <c r="AW45" s="138">
        <v>840</v>
      </c>
    </row>
    <row r="46" spans="1:49" ht="33"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38"/>
      <c r="AG46" s="138"/>
      <c r="AH46" s="138"/>
      <c r="AI46" s="138"/>
      <c r="AJ46" s="138"/>
      <c r="AK46" s="138"/>
      <c r="AL46" s="138"/>
      <c r="AM46" s="138"/>
      <c r="AN46" s="138"/>
      <c r="AO46" s="138"/>
      <c r="AP46" s="138"/>
      <c r="AQ46" s="138"/>
      <c r="AR46" s="138"/>
      <c r="AS46" s="138"/>
      <c r="AT46" s="138"/>
      <c r="AU46" s="152"/>
      <c r="AV46" s="152"/>
      <c r="AW46" s="152"/>
    </row>
    <row r="48" spans="1:14" ht="15.75" customHeight="1">
      <c r="A48" s="236" t="s">
        <v>117</v>
      </c>
      <c r="B48" s="236"/>
      <c r="C48" s="236"/>
      <c r="D48" s="236"/>
      <c r="E48" s="236"/>
      <c r="F48" s="236"/>
      <c r="G48" s="236"/>
      <c r="H48" s="236"/>
      <c r="I48" s="236"/>
      <c r="J48" s="236"/>
      <c r="K48" s="236"/>
      <c r="L48" s="236"/>
      <c r="M48" s="236"/>
      <c r="N48" s="236"/>
    </row>
  </sheetData>
  <sheetProtection/>
  <mergeCells count="60">
    <mergeCell ref="AC7:AC8"/>
    <mergeCell ref="AD7:AD8"/>
    <mergeCell ref="AE7:AE8"/>
    <mergeCell ref="Y7:Y8"/>
    <mergeCell ref="Z7:Z8"/>
    <mergeCell ref="Q7:Q8"/>
    <mergeCell ref="V7:V8"/>
    <mergeCell ref="W7:W8"/>
    <mergeCell ref="N7:N8"/>
    <mergeCell ref="O7:O8"/>
    <mergeCell ref="I7:I8"/>
    <mergeCell ref="P7:P8"/>
    <mergeCell ref="A1:C1"/>
    <mergeCell ref="E1:H1"/>
    <mergeCell ref="A3:AW3"/>
    <mergeCell ref="A6:D6"/>
    <mergeCell ref="E6:E8"/>
    <mergeCell ref="M6:X6"/>
    <mergeCell ref="Y6:AE6"/>
    <mergeCell ref="AF6:AH6"/>
    <mergeCell ref="R7:R8"/>
    <mergeCell ref="F6:L6"/>
    <mergeCell ref="X7:X8"/>
    <mergeCell ref="J7:J8"/>
    <mergeCell ref="M7:M8"/>
    <mergeCell ref="S7:S8"/>
    <mergeCell ref="T7:T8"/>
    <mergeCell ref="U7:U8"/>
    <mergeCell ref="K7:K8"/>
    <mergeCell ref="L7:L8"/>
    <mergeCell ref="D7:D8"/>
    <mergeCell ref="F7:F8"/>
    <mergeCell ref="G7:G8"/>
    <mergeCell ref="H7:H8"/>
    <mergeCell ref="A48:N48"/>
    <mergeCell ref="AU7:AU8"/>
    <mergeCell ref="AV7:AV8"/>
    <mergeCell ref="AW7:AW8"/>
    <mergeCell ref="A9:D9"/>
    <mergeCell ref="AG7:AG8"/>
    <mergeCell ref="AH7:AH8"/>
    <mergeCell ref="AA7:AA8"/>
    <mergeCell ref="AB7:AB8"/>
    <mergeCell ref="AF7:AF8"/>
    <mergeCell ref="AI6:AL6"/>
    <mergeCell ref="AM6:AO6"/>
    <mergeCell ref="AP6:AR6"/>
    <mergeCell ref="AS6:AW6"/>
    <mergeCell ref="AI7:AI8"/>
    <mergeCell ref="AJ7:AJ8"/>
    <mergeCell ref="AK7:AK8"/>
    <mergeCell ref="AL7:AL8"/>
    <mergeCell ref="AM7:AM8"/>
    <mergeCell ref="AN7:AN8"/>
    <mergeCell ref="AO7:AO8"/>
    <mergeCell ref="AP7:AP8"/>
    <mergeCell ref="AQ7:AQ8"/>
    <mergeCell ref="AR7:AR8"/>
    <mergeCell ref="AS7:AS8"/>
    <mergeCell ref="AT7:AT8"/>
  </mergeCells>
  <printOptions/>
  <pageMargins left="0.2755905511811024" right="0.31496062992125984" top="0.5511811023622047" bottom="0.5511811023622047"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4" sqref="A14:F14"/>
    </sheetView>
  </sheetViews>
  <sheetFormatPr defaultColWidth="9.00390625" defaultRowHeight="14.25"/>
  <cols>
    <col min="1" max="1" width="7.625" style="37" customWidth="1"/>
    <col min="2" max="2" width="4.625" style="37" customWidth="1"/>
    <col min="3" max="3" width="33.25390625" style="37" customWidth="1"/>
    <col min="4" max="6" width="32.625" style="37" customWidth="1"/>
    <col min="7" max="16384" width="9.00390625" style="37" customWidth="1"/>
  </cols>
  <sheetData>
    <row r="1" ht="14.25">
      <c r="A1" s="34"/>
    </row>
    <row r="2" spans="1:6" s="26" customFormat="1" ht="30" customHeight="1">
      <c r="A2" s="262" t="s">
        <v>107</v>
      </c>
      <c r="B2" s="263"/>
      <c r="C2" s="263"/>
      <c r="D2" s="263"/>
      <c r="E2" s="263"/>
      <c r="F2" s="263"/>
    </row>
    <row r="3" spans="1:6" s="28" customFormat="1" ht="10.5" customHeight="1">
      <c r="A3" s="27"/>
      <c r="B3" s="27"/>
      <c r="C3" s="27"/>
      <c r="F3" s="50" t="s">
        <v>235</v>
      </c>
    </row>
    <row r="4" spans="1:6" s="28" customFormat="1" ht="15" customHeight="1" thickBot="1">
      <c r="A4" s="6" t="s">
        <v>175</v>
      </c>
      <c r="B4" s="27"/>
      <c r="C4" s="27"/>
      <c r="D4" s="38"/>
      <c r="E4" s="38"/>
      <c r="F4" s="50" t="s">
        <v>51</v>
      </c>
    </row>
    <row r="5" spans="1:6" s="29" customFormat="1" ht="20.25" customHeight="1">
      <c r="A5" s="264" t="s">
        <v>49</v>
      </c>
      <c r="B5" s="265"/>
      <c r="C5" s="265"/>
      <c r="D5" s="266" t="s">
        <v>64</v>
      </c>
      <c r="E5" s="269" t="s">
        <v>110</v>
      </c>
      <c r="F5" s="272" t="s">
        <v>111</v>
      </c>
    </row>
    <row r="6" spans="1:6" s="29" customFormat="1" ht="24.75" customHeight="1">
      <c r="A6" s="275" t="s">
        <v>108</v>
      </c>
      <c r="B6" s="255"/>
      <c r="C6" s="255" t="s">
        <v>39</v>
      </c>
      <c r="D6" s="267"/>
      <c r="E6" s="270"/>
      <c r="F6" s="273"/>
    </row>
    <row r="7" spans="1:6" s="29" customFormat="1" ht="18" customHeight="1">
      <c r="A7" s="276"/>
      <c r="B7" s="255"/>
      <c r="C7" s="255"/>
      <c r="D7" s="267"/>
      <c r="E7" s="270"/>
      <c r="F7" s="273"/>
    </row>
    <row r="8" spans="1:6" s="29" customFormat="1" ht="22.5" customHeight="1">
      <c r="A8" s="276"/>
      <c r="B8" s="255"/>
      <c r="C8" s="255"/>
      <c r="D8" s="268"/>
      <c r="E8" s="271"/>
      <c r="F8" s="274"/>
    </row>
    <row r="9" spans="1:6" s="29" customFormat="1" ht="22.5" customHeight="1" hidden="1">
      <c r="A9" s="258" t="s">
        <v>40</v>
      </c>
      <c r="B9" s="259"/>
      <c r="C9" s="260"/>
      <c r="D9" s="30">
        <v>1</v>
      </c>
      <c r="E9" s="30">
        <v>2</v>
      </c>
      <c r="F9" s="31">
        <v>3</v>
      </c>
    </row>
    <row r="10" spans="1:6" s="29" customFormat="1" ht="22.5" customHeight="1">
      <c r="A10" s="255" t="s">
        <v>50</v>
      </c>
      <c r="B10" s="255"/>
      <c r="C10" s="255"/>
      <c r="D10" s="43">
        <v>488.38</v>
      </c>
      <c r="E10" s="43">
        <v>385.24</v>
      </c>
      <c r="F10" s="43">
        <v>103.14</v>
      </c>
    </row>
    <row r="11" spans="1:6" s="34" customFormat="1" ht="22.5" customHeight="1">
      <c r="A11" s="255">
        <v>301</v>
      </c>
      <c r="B11" s="255"/>
      <c r="C11" s="182" t="s">
        <v>268</v>
      </c>
      <c r="D11" s="45"/>
      <c r="E11" s="183">
        <v>347.94</v>
      </c>
      <c r="F11" s="45"/>
    </row>
    <row r="12" spans="1:6" s="34" customFormat="1" ht="22.5" customHeight="1">
      <c r="A12" s="261">
        <v>302</v>
      </c>
      <c r="B12" s="260"/>
      <c r="C12" s="182" t="s">
        <v>269</v>
      </c>
      <c r="D12" s="45"/>
      <c r="E12" s="45"/>
      <c r="F12" s="43">
        <v>103.14</v>
      </c>
    </row>
    <row r="13" spans="1:6" s="34" customFormat="1" ht="22.5" customHeight="1">
      <c r="A13" s="261">
        <v>303</v>
      </c>
      <c r="B13" s="260"/>
      <c r="C13" s="182" t="s">
        <v>270</v>
      </c>
      <c r="D13" s="45"/>
      <c r="E13" s="186">
        <v>37.3</v>
      </c>
      <c r="F13" s="45"/>
    </row>
    <row r="14" spans="1:6" ht="32.25" customHeight="1">
      <c r="A14" s="256" t="s">
        <v>109</v>
      </c>
      <c r="B14" s="257"/>
      <c r="C14" s="257"/>
      <c r="D14" s="257"/>
      <c r="E14" s="257"/>
      <c r="F14" s="257"/>
    </row>
    <row r="15" ht="14.25">
      <c r="A15" s="36"/>
    </row>
    <row r="16" ht="14.25">
      <c r="A16" s="36"/>
    </row>
    <row r="17" ht="14.25">
      <c r="A17" s="36"/>
    </row>
    <row r="18" ht="14.25">
      <c r="A18" s="36"/>
    </row>
  </sheetData>
  <sheetProtection/>
  <mergeCells count="13">
    <mergeCell ref="A2:F2"/>
    <mergeCell ref="A5:C5"/>
    <mergeCell ref="D5:D8"/>
    <mergeCell ref="E5:E8"/>
    <mergeCell ref="F5:F8"/>
    <mergeCell ref="A6:B8"/>
    <mergeCell ref="C6:C8"/>
    <mergeCell ref="A11:B11"/>
    <mergeCell ref="A14:F14"/>
    <mergeCell ref="A9:C9"/>
    <mergeCell ref="A10:C10"/>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dimension ref="A1:IG29"/>
  <sheetViews>
    <sheetView zoomScalePageLayoutView="0" workbookViewId="0" topLeftCell="A16">
      <selection activeCell="D7" sqref="D7"/>
    </sheetView>
  </sheetViews>
  <sheetFormatPr defaultColWidth="6.875" defaultRowHeight="12.75" customHeight="1"/>
  <cols>
    <col min="1" max="3" width="10.625" style="110" customWidth="1"/>
    <col min="4" max="4" width="70.75390625" style="110" customWidth="1"/>
    <col min="5" max="241" width="8.00390625" style="110" customWidth="1"/>
    <col min="242" max="16384" width="6.875" style="110" customWidth="1"/>
  </cols>
  <sheetData>
    <row r="1" spans="1:3" ht="12" customHeight="1">
      <c r="A1" s="277"/>
      <c r="B1" s="277"/>
      <c r="C1" s="277"/>
    </row>
    <row r="2" spans="1:241" ht="17.25" customHeight="1">
      <c r="A2" s="278" t="s">
        <v>155</v>
      </c>
      <c r="B2" s="263"/>
      <c r="C2" s="263"/>
      <c r="D2" s="263"/>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row>
    <row r="3" spans="1:241" ht="17.25" customHeight="1">
      <c r="A3" s="116"/>
      <c r="B3" s="117"/>
      <c r="C3" s="117"/>
      <c r="D3" s="50" t="s">
        <v>236</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row>
    <row r="4" spans="1:241" ht="15" customHeight="1">
      <c r="A4" s="6" t="s">
        <v>175</v>
      </c>
      <c r="B4" s="119"/>
      <c r="C4" s="119"/>
      <c r="D4" s="120" t="s">
        <v>122</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row>
    <row r="5" spans="1:241" ht="19.5" customHeight="1">
      <c r="A5" s="121" t="s">
        <v>123</v>
      </c>
      <c r="B5" s="122"/>
      <c r="C5" s="123"/>
      <c r="D5" s="279" t="s">
        <v>124</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row>
    <row r="6" spans="1:241" ht="19.5" customHeight="1">
      <c r="A6" s="124" t="s">
        <v>125</v>
      </c>
      <c r="B6" s="125" t="s">
        <v>126</v>
      </c>
      <c r="C6" s="126" t="s">
        <v>127</v>
      </c>
      <c r="D6" s="279"/>
      <c r="E6" s="12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row>
    <row r="7" spans="1:241" ht="19.5" customHeight="1">
      <c r="A7" s="258" t="s">
        <v>50</v>
      </c>
      <c r="B7" s="259"/>
      <c r="C7" s="260"/>
      <c r="D7" s="181">
        <f>D8+D27</f>
        <v>15654.65</v>
      </c>
      <c r="E7" s="12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row>
    <row r="8" spans="1:241" ht="19.5" customHeight="1">
      <c r="A8" s="161">
        <v>214</v>
      </c>
      <c r="B8" s="161"/>
      <c r="C8" s="161"/>
      <c r="D8" s="128">
        <f>D9+D20+D24</f>
        <v>14814.65</v>
      </c>
      <c r="E8" s="127"/>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row>
    <row r="9" spans="1:4" ht="15" customHeight="1">
      <c r="A9" s="161"/>
      <c r="B9" s="161" t="s">
        <v>178</v>
      </c>
      <c r="C9" s="161"/>
      <c r="D9" s="128">
        <f>SUM(D10:D19)</f>
        <v>4967.18</v>
      </c>
    </row>
    <row r="10" spans="1:4" ht="15" customHeight="1">
      <c r="A10" s="161"/>
      <c r="B10" s="161"/>
      <c r="C10" s="161" t="s">
        <v>202</v>
      </c>
      <c r="D10" s="128">
        <v>1672.09</v>
      </c>
    </row>
    <row r="11" spans="1:4" ht="15" customHeight="1">
      <c r="A11" s="161"/>
      <c r="B11" s="161"/>
      <c r="C11" s="161" t="s">
        <v>182</v>
      </c>
      <c r="D11" s="128">
        <v>1305.09</v>
      </c>
    </row>
    <row r="12" spans="1:4" ht="15" customHeight="1">
      <c r="A12" s="161"/>
      <c r="B12" s="161"/>
      <c r="C12" s="161" t="s">
        <v>203</v>
      </c>
      <c r="D12" s="128">
        <v>330.59</v>
      </c>
    </row>
    <row r="13" spans="1:4" ht="16.5" customHeight="1">
      <c r="A13" s="161"/>
      <c r="B13" s="161"/>
      <c r="C13" s="161" t="s">
        <v>204</v>
      </c>
      <c r="D13" s="128">
        <v>95</v>
      </c>
    </row>
    <row r="14" spans="1:4" ht="14.25" customHeight="1">
      <c r="A14" s="161"/>
      <c r="B14" s="161"/>
      <c r="C14" s="161" t="s">
        <v>205</v>
      </c>
      <c r="D14" s="128">
        <v>2</v>
      </c>
    </row>
    <row r="15" spans="1:4" ht="16.5" customHeight="1">
      <c r="A15" s="161"/>
      <c r="B15" s="161"/>
      <c r="C15" s="161" t="s">
        <v>206</v>
      </c>
      <c r="D15" s="128">
        <v>85</v>
      </c>
    </row>
    <row r="16" spans="1:4" ht="15" customHeight="1">
      <c r="A16" s="161"/>
      <c r="B16" s="161"/>
      <c r="C16" s="161" t="s">
        <v>207</v>
      </c>
      <c r="D16" s="128">
        <v>2</v>
      </c>
    </row>
    <row r="17" spans="1:4" ht="16.5" customHeight="1">
      <c r="A17" s="161"/>
      <c r="B17" s="161"/>
      <c r="C17" s="163">
        <v>31</v>
      </c>
      <c r="D17" s="128">
        <v>8.48</v>
      </c>
    </row>
    <row r="18" spans="1:4" ht="19.5" customHeight="1">
      <c r="A18" s="161"/>
      <c r="B18" s="161"/>
      <c r="C18" s="163">
        <v>39</v>
      </c>
      <c r="D18" s="128">
        <v>840</v>
      </c>
    </row>
    <row r="19" spans="1:4" ht="19.5" customHeight="1">
      <c r="A19" s="161"/>
      <c r="B19" s="161"/>
      <c r="C19" s="161" t="s">
        <v>181</v>
      </c>
      <c r="D19" s="128">
        <v>626.93</v>
      </c>
    </row>
    <row r="20" spans="1:4" ht="19.5" customHeight="1">
      <c r="A20" s="161"/>
      <c r="B20" s="161" t="s">
        <v>208</v>
      </c>
      <c r="C20" s="161"/>
      <c r="D20" s="128">
        <f>SUM(D21:D23)</f>
        <v>439.91999999999996</v>
      </c>
    </row>
    <row r="21" spans="1:4" ht="19.5" customHeight="1">
      <c r="A21" s="161"/>
      <c r="B21" s="161"/>
      <c r="C21" s="161" t="s">
        <v>178</v>
      </c>
      <c r="D21" s="128">
        <v>6.74</v>
      </c>
    </row>
    <row r="22" spans="1:4" ht="19.5" customHeight="1">
      <c r="A22" s="161"/>
      <c r="B22" s="161"/>
      <c r="C22" s="161" t="s">
        <v>209</v>
      </c>
      <c r="D22" s="128">
        <v>160.65</v>
      </c>
    </row>
    <row r="23" spans="1:4" ht="19.5" customHeight="1">
      <c r="A23" s="161"/>
      <c r="B23" s="161"/>
      <c r="C23" s="163">
        <v>99</v>
      </c>
      <c r="D23" s="128">
        <v>272.53</v>
      </c>
    </row>
    <row r="24" spans="1:4" ht="19.5" customHeight="1">
      <c r="A24" s="161"/>
      <c r="B24" s="161" t="s">
        <v>213</v>
      </c>
      <c r="C24" s="161"/>
      <c r="D24" s="128">
        <f>SUM(D25:D26)</f>
        <v>9407.55</v>
      </c>
    </row>
    <row r="25" spans="1:4" ht="19.5" customHeight="1">
      <c r="A25" s="161"/>
      <c r="B25" s="161"/>
      <c r="C25" s="161" t="s">
        <v>209</v>
      </c>
      <c r="D25" s="128">
        <v>2441.55</v>
      </c>
    </row>
    <row r="26" spans="1:4" ht="19.5" customHeight="1">
      <c r="A26" s="161"/>
      <c r="B26" s="161"/>
      <c r="C26" s="163">
        <v>99</v>
      </c>
      <c r="D26" s="128">
        <v>6966</v>
      </c>
    </row>
    <row r="27" spans="1:4" ht="19.5" customHeight="1">
      <c r="A27" s="161">
        <v>231</v>
      </c>
      <c r="B27" s="161"/>
      <c r="C27" s="161"/>
      <c r="D27" s="128">
        <v>840</v>
      </c>
    </row>
    <row r="28" spans="1:4" ht="19.5" customHeight="1">
      <c r="A28" s="161"/>
      <c r="B28" s="161" t="s">
        <v>216</v>
      </c>
      <c r="C28" s="161"/>
      <c r="D28" s="128">
        <v>840</v>
      </c>
    </row>
    <row r="29" spans="1:4" ht="19.5" customHeight="1">
      <c r="A29" s="161"/>
      <c r="B29" s="161"/>
      <c r="C29" s="161" t="s">
        <v>178</v>
      </c>
      <c r="D29" s="128">
        <v>840</v>
      </c>
    </row>
  </sheetData>
  <sheetProtection/>
  <mergeCells count="4">
    <mergeCell ref="A1:C1"/>
    <mergeCell ref="A2:D2"/>
    <mergeCell ref="D5:D6"/>
    <mergeCell ref="A7:C7"/>
  </mergeCells>
  <printOptions/>
  <pageMargins left="1.1811023622047245" right="0.7086614173228347" top="0.15748031496062992" bottom="0"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O9" sqref="O9"/>
    </sheetView>
  </sheetViews>
  <sheetFormatPr defaultColWidth="9.00390625" defaultRowHeight="14.25"/>
  <cols>
    <col min="1" max="12" width="10.125" style="37" customWidth="1"/>
    <col min="13" max="14" width="9.00390625" style="37" customWidth="1"/>
    <col min="15" max="15" width="12.75390625" style="37" bestFit="1" customWidth="1"/>
    <col min="16" max="16384" width="9.00390625" style="37" customWidth="1"/>
  </cols>
  <sheetData>
    <row r="1" ht="14.25">
      <c r="A1" s="34"/>
    </row>
    <row r="2" spans="1:12" s="26" customFormat="1" ht="30" customHeight="1">
      <c r="A2" s="262" t="s">
        <v>106</v>
      </c>
      <c r="B2" s="263"/>
      <c r="C2" s="263"/>
      <c r="D2" s="263"/>
      <c r="E2" s="263"/>
      <c r="F2" s="263"/>
      <c r="G2" s="263"/>
      <c r="H2" s="263"/>
      <c r="I2" s="263"/>
      <c r="J2" s="263"/>
      <c r="K2" s="263"/>
      <c r="L2" s="263"/>
    </row>
    <row r="3" s="28" customFormat="1" ht="10.5" customHeight="1">
      <c r="L3" s="50" t="s">
        <v>151</v>
      </c>
    </row>
    <row r="4" spans="1:12" s="28" customFormat="1" ht="15" customHeight="1" thickBot="1">
      <c r="A4" s="6" t="s">
        <v>175</v>
      </c>
      <c r="B4" s="38"/>
      <c r="C4" s="38"/>
      <c r="D4" s="38"/>
      <c r="E4" s="38"/>
      <c r="F4" s="38"/>
      <c r="G4" s="38"/>
      <c r="H4" s="38"/>
      <c r="I4" s="38"/>
      <c r="J4" s="38"/>
      <c r="K4" s="51"/>
      <c r="L4" s="50" t="s">
        <v>51</v>
      </c>
    </row>
    <row r="5" spans="1:12" s="29" customFormat="1" ht="27.75" customHeight="1">
      <c r="A5" s="287" t="s">
        <v>237</v>
      </c>
      <c r="B5" s="288"/>
      <c r="C5" s="288"/>
      <c r="D5" s="288"/>
      <c r="E5" s="288"/>
      <c r="F5" s="289"/>
      <c r="G5" s="290" t="s">
        <v>238</v>
      </c>
      <c r="H5" s="288"/>
      <c r="I5" s="288"/>
      <c r="J5" s="288"/>
      <c r="K5" s="288"/>
      <c r="L5" s="291"/>
    </row>
    <row r="6" spans="1:12" s="29" customFormat="1" ht="30" customHeight="1">
      <c r="A6" s="292" t="s">
        <v>73</v>
      </c>
      <c r="B6" s="294" t="s">
        <v>74</v>
      </c>
      <c r="C6" s="280" t="s">
        <v>75</v>
      </c>
      <c r="D6" s="281"/>
      <c r="E6" s="282"/>
      <c r="F6" s="296" t="s">
        <v>76</v>
      </c>
      <c r="G6" s="297" t="s">
        <v>73</v>
      </c>
      <c r="H6" s="294" t="s">
        <v>74</v>
      </c>
      <c r="I6" s="280" t="s">
        <v>75</v>
      </c>
      <c r="J6" s="281"/>
      <c r="K6" s="282"/>
      <c r="L6" s="283" t="s">
        <v>76</v>
      </c>
    </row>
    <row r="7" spans="1:12" s="29" customFormat="1" ht="30" customHeight="1">
      <c r="A7" s="293"/>
      <c r="B7" s="295"/>
      <c r="C7" s="90" t="s">
        <v>77</v>
      </c>
      <c r="D7" s="90" t="s">
        <v>78</v>
      </c>
      <c r="E7" s="90" t="s">
        <v>79</v>
      </c>
      <c r="F7" s="296"/>
      <c r="G7" s="298"/>
      <c r="H7" s="295"/>
      <c r="I7" s="90" t="s">
        <v>77</v>
      </c>
      <c r="J7" s="90" t="s">
        <v>78</v>
      </c>
      <c r="K7" s="90" t="s">
        <v>79</v>
      </c>
      <c r="L7" s="284"/>
    </row>
    <row r="8" spans="1:12" s="29" customFormat="1" ht="27.75" customHeight="1" hidden="1">
      <c r="A8" s="91">
        <v>1</v>
      </c>
      <c r="B8" s="92">
        <v>2</v>
      </c>
      <c r="C8" s="92">
        <v>3</v>
      </c>
      <c r="D8" s="92">
        <v>4</v>
      </c>
      <c r="E8" s="92">
        <v>5</v>
      </c>
      <c r="F8" s="92">
        <v>6</v>
      </c>
      <c r="G8" s="92">
        <v>7</v>
      </c>
      <c r="H8" s="92">
        <v>8</v>
      </c>
      <c r="I8" s="92">
        <v>9</v>
      </c>
      <c r="J8" s="92">
        <v>10</v>
      </c>
      <c r="K8" s="92">
        <v>11</v>
      </c>
      <c r="L8" s="93">
        <v>12</v>
      </c>
    </row>
    <row r="9" spans="1:15" s="34" customFormat="1" ht="42.75" customHeight="1" thickBot="1">
      <c r="A9" s="94">
        <f>C9+F9</f>
        <v>28.97</v>
      </c>
      <c r="B9" s="95"/>
      <c r="C9" s="95">
        <f>E9</f>
        <v>20</v>
      </c>
      <c r="D9" s="95"/>
      <c r="E9" s="95">
        <v>20</v>
      </c>
      <c r="F9" s="95">
        <v>8.97</v>
      </c>
      <c r="G9" s="95">
        <f>I9+L9</f>
        <v>28.97</v>
      </c>
      <c r="H9" s="95"/>
      <c r="I9" s="95">
        <f>SUM(J9:K9)</f>
        <v>20</v>
      </c>
      <c r="J9" s="95"/>
      <c r="K9" s="95">
        <v>20</v>
      </c>
      <c r="L9" s="95">
        <v>8.97</v>
      </c>
      <c r="O9" s="34">
        <f>100-(A9-C9)/A9%</f>
        <v>69.03693476009666</v>
      </c>
    </row>
    <row r="10" spans="1:12" ht="45" customHeight="1">
      <c r="A10" s="285" t="s">
        <v>239</v>
      </c>
      <c r="B10" s="286"/>
      <c r="C10" s="286"/>
      <c r="D10" s="286"/>
      <c r="E10" s="286"/>
      <c r="F10" s="286"/>
      <c r="G10" s="286"/>
      <c r="H10" s="286"/>
      <c r="I10" s="286"/>
      <c r="J10" s="286"/>
      <c r="K10" s="286"/>
      <c r="L10" s="286"/>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2017-09-28T06:43:51Z</cp:lastPrinted>
  <dcterms:created xsi:type="dcterms:W3CDTF">2011-12-26T04:36:18Z</dcterms:created>
  <dcterms:modified xsi:type="dcterms:W3CDTF">2017-09-28T06:44:26Z</dcterms:modified>
  <cp:category/>
  <cp:version/>
  <cp:contentType/>
  <cp:contentStatus/>
</cp:coreProperties>
</file>